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lil Ahmed FYP Report\Power Electronics Attendence\"/>
    </mc:Choice>
  </mc:AlternateContent>
  <bookViews>
    <workbookView xWindow="0" yWindow="0" windowWidth="15360" windowHeight="7635" activeTab="5"/>
  </bookViews>
  <sheets>
    <sheet name="SEP'13" sheetId="1" r:id="rId1"/>
    <sheet name="OCT'13" sheetId="7" r:id="rId2"/>
    <sheet name="NOV'13" sheetId="8" r:id="rId3"/>
    <sheet name="DEC'13" sheetId="9" r:id="rId4"/>
    <sheet name="JAN'14" sheetId="10" r:id="rId5"/>
    <sheet name="TOTAL" sheetId="12" r:id="rId6"/>
    <sheet name="TO ADMIN" sheetId="14" r:id="rId7"/>
    <sheet name="Sheet1" sheetId="15" r:id="rId8"/>
  </sheets>
  <calcPr calcId="152511"/>
</workbook>
</file>

<file path=xl/calcChain.xml><?xml version="1.0" encoding="utf-8"?>
<calcChain xmlns="http://schemas.openxmlformats.org/spreadsheetml/2006/main">
  <c r="AI8" i="10" l="1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7" i="10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7" i="9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7" i="8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7" i="7"/>
  <c r="AI8" i="1"/>
  <c r="AI9" i="1"/>
  <c r="U9" i="12" s="1"/>
  <c r="AI10" i="1"/>
  <c r="AI11" i="1"/>
  <c r="AI12" i="1"/>
  <c r="AI13" i="1"/>
  <c r="AI14" i="1"/>
  <c r="AI15" i="1"/>
  <c r="U15" i="12" s="1"/>
  <c r="AI16" i="1"/>
  <c r="AI17" i="1"/>
  <c r="AI18" i="1"/>
  <c r="AI19" i="1"/>
  <c r="AI20" i="1"/>
  <c r="AI21" i="1"/>
  <c r="AI22" i="1"/>
  <c r="AI23" i="1"/>
  <c r="AI24" i="1"/>
  <c r="AI25" i="1"/>
  <c r="AI26" i="1"/>
  <c r="AI7" i="1"/>
  <c r="I7" i="12" s="1"/>
  <c r="AL26" i="10"/>
  <c r="AK26" i="10"/>
  <c r="AJ26" i="10"/>
  <c r="AM26" i="10" s="1"/>
  <c r="H26" i="12" s="1"/>
  <c r="AL25" i="10"/>
  <c r="AK25" i="10"/>
  <c r="AJ25" i="10"/>
  <c r="AM25" i="10" s="1"/>
  <c r="H25" i="12" s="1"/>
  <c r="AL24" i="10"/>
  <c r="AK24" i="10"/>
  <c r="AJ24" i="10"/>
  <c r="AM24" i="10" s="1"/>
  <c r="H24" i="12" s="1"/>
  <c r="AL23" i="10"/>
  <c r="AK23" i="10"/>
  <c r="AJ23" i="10"/>
  <c r="AM23" i="10" s="1"/>
  <c r="H23" i="12" s="1"/>
  <c r="AL22" i="10"/>
  <c r="AK22" i="10"/>
  <c r="AJ22" i="10"/>
  <c r="AM22" i="10" s="1"/>
  <c r="H22" i="12" s="1"/>
  <c r="AL21" i="10"/>
  <c r="AK21" i="10"/>
  <c r="AJ21" i="10"/>
  <c r="AM21" i="10" s="1"/>
  <c r="H21" i="12" s="1"/>
  <c r="AL20" i="10"/>
  <c r="AK20" i="10"/>
  <c r="AJ20" i="10"/>
  <c r="AM20" i="10" s="1"/>
  <c r="H20" i="12" s="1"/>
  <c r="AL19" i="10"/>
  <c r="AK19" i="10"/>
  <c r="AJ19" i="10"/>
  <c r="AM19" i="10" s="1"/>
  <c r="H19" i="12" s="1"/>
  <c r="AL18" i="10"/>
  <c r="AK18" i="10"/>
  <c r="AJ18" i="10"/>
  <c r="AM18" i="10" s="1"/>
  <c r="H18" i="12" s="1"/>
  <c r="AL17" i="10"/>
  <c r="AK17" i="10"/>
  <c r="AJ17" i="10"/>
  <c r="AM17" i="10" s="1"/>
  <c r="H17" i="12" s="1"/>
  <c r="AL16" i="10"/>
  <c r="AK16" i="10"/>
  <c r="AJ16" i="10"/>
  <c r="AM16" i="10" s="1"/>
  <c r="H16" i="12" s="1"/>
  <c r="AL15" i="10"/>
  <c r="AK15" i="10"/>
  <c r="AJ15" i="10"/>
  <c r="AM15" i="10" s="1"/>
  <c r="H15" i="12" s="1"/>
  <c r="AL14" i="10"/>
  <c r="AK14" i="10"/>
  <c r="AJ14" i="10"/>
  <c r="AM14" i="10" s="1"/>
  <c r="H14" i="12" s="1"/>
  <c r="AL13" i="10"/>
  <c r="AK13" i="10"/>
  <c r="AJ13" i="10"/>
  <c r="AM13" i="10" s="1"/>
  <c r="H13" i="12" s="1"/>
  <c r="AL12" i="10"/>
  <c r="AK12" i="10"/>
  <c r="AJ12" i="10"/>
  <c r="AM12" i="10" s="1"/>
  <c r="H12" i="12" s="1"/>
  <c r="AL11" i="10"/>
  <c r="AK11" i="10"/>
  <c r="AJ11" i="10"/>
  <c r="AM11" i="10" s="1"/>
  <c r="H11" i="12" s="1"/>
  <c r="AL10" i="10"/>
  <c r="AK10" i="10"/>
  <c r="AJ10" i="10"/>
  <c r="AM10" i="10" s="1"/>
  <c r="H10" i="12" s="1"/>
  <c r="AL9" i="10"/>
  <c r="AK9" i="10"/>
  <c r="AJ9" i="10"/>
  <c r="AM9" i="10" s="1"/>
  <c r="H9" i="12" s="1"/>
  <c r="AL8" i="10"/>
  <c r="AK8" i="10"/>
  <c r="AJ8" i="10"/>
  <c r="AL7" i="10"/>
  <c r="AK7" i="10"/>
  <c r="AJ7" i="10"/>
  <c r="AM26" i="9"/>
  <c r="AL26" i="9"/>
  <c r="AK26" i="9"/>
  <c r="AN26" i="9" s="1"/>
  <c r="G26" i="12" s="1"/>
  <c r="AM25" i="9"/>
  <c r="AL25" i="9"/>
  <c r="AK25" i="9"/>
  <c r="AN25" i="9" s="1"/>
  <c r="G25" i="12" s="1"/>
  <c r="AM24" i="9"/>
  <c r="AL24" i="9"/>
  <c r="AK24" i="9"/>
  <c r="AN24" i="9" s="1"/>
  <c r="G24" i="12" s="1"/>
  <c r="AM23" i="9"/>
  <c r="AL23" i="9"/>
  <c r="AK23" i="9"/>
  <c r="AN23" i="9" s="1"/>
  <c r="G23" i="12" s="1"/>
  <c r="AM22" i="9"/>
  <c r="AL22" i="9"/>
  <c r="AK22" i="9"/>
  <c r="AN22" i="9" s="1"/>
  <c r="G22" i="12" s="1"/>
  <c r="AM21" i="9"/>
  <c r="AL21" i="9"/>
  <c r="AK21" i="9"/>
  <c r="AN21" i="9" s="1"/>
  <c r="G21" i="12" s="1"/>
  <c r="AM20" i="9"/>
  <c r="AL20" i="9"/>
  <c r="AK20" i="9"/>
  <c r="AN20" i="9" s="1"/>
  <c r="G20" i="12" s="1"/>
  <c r="AM19" i="9"/>
  <c r="AL19" i="9"/>
  <c r="AK19" i="9"/>
  <c r="AN19" i="9" s="1"/>
  <c r="G19" i="12" s="1"/>
  <c r="AM18" i="9"/>
  <c r="AL18" i="9"/>
  <c r="AK18" i="9"/>
  <c r="AN18" i="9" s="1"/>
  <c r="G18" i="12" s="1"/>
  <c r="AM17" i="9"/>
  <c r="AL17" i="9"/>
  <c r="AK17" i="9"/>
  <c r="AN17" i="9" s="1"/>
  <c r="G17" i="12" s="1"/>
  <c r="AM16" i="9"/>
  <c r="AL16" i="9"/>
  <c r="AK16" i="9"/>
  <c r="AN16" i="9" s="1"/>
  <c r="G16" i="12" s="1"/>
  <c r="AM15" i="9"/>
  <c r="AL15" i="9"/>
  <c r="AK15" i="9"/>
  <c r="AN15" i="9" s="1"/>
  <c r="G15" i="12" s="1"/>
  <c r="AM14" i="9"/>
  <c r="AL14" i="9"/>
  <c r="AK14" i="9"/>
  <c r="AN14" i="9" s="1"/>
  <c r="G14" i="12" s="1"/>
  <c r="AM13" i="9"/>
  <c r="AL13" i="9"/>
  <c r="AK13" i="9"/>
  <c r="AN13" i="9" s="1"/>
  <c r="G13" i="12" s="1"/>
  <c r="AM12" i="9"/>
  <c r="AL12" i="9"/>
  <c r="AK12" i="9"/>
  <c r="AN12" i="9" s="1"/>
  <c r="G12" i="12" s="1"/>
  <c r="AM11" i="9"/>
  <c r="AL11" i="9"/>
  <c r="AK11" i="9"/>
  <c r="AN11" i="9" s="1"/>
  <c r="G11" i="12" s="1"/>
  <c r="AM10" i="9"/>
  <c r="AL10" i="9"/>
  <c r="AK10" i="9"/>
  <c r="AN10" i="9" s="1"/>
  <c r="G10" i="12" s="1"/>
  <c r="AM9" i="9"/>
  <c r="AL9" i="9"/>
  <c r="AK9" i="9"/>
  <c r="AN9" i="9" s="1"/>
  <c r="G9" i="12" s="1"/>
  <c r="AM8" i="9"/>
  <c r="AL8" i="9"/>
  <c r="AK8" i="9"/>
  <c r="AN8" i="9" s="1"/>
  <c r="G8" i="12" s="1"/>
  <c r="AM7" i="9"/>
  <c r="AL7" i="9"/>
  <c r="AK7" i="9"/>
  <c r="AN7" i="9" s="1"/>
  <c r="G7" i="12" s="1"/>
  <c r="AL26" i="8"/>
  <c r="AK26" i="8"/>
  <c r="AJ26" i="8"/>
  <c r="AL25" i="8"/>
  <c r="AK25" i="8"/>
  <c r="AJ25" i="8"/>
  <c r="AL24" i="8"/>
  <c r="AK24" i="8"/>
  <c r="AJ24" i="8"/>
  <c r="AM24" i="8" s="1"/>
  <c r="F24" i="12" s="1"/>
  <c r="AL23" i="8"/>
  <c r="AK23" i="8"/>
  <c r="AJ23" i="8"/>
  <c r="AM23" i="8" s="1"/>
  <c r="F23" i="12" s="1"/>
  <c r="AL22" i="8"/>
  <c r="AK22" i="8"/>
  <c r="AJ22" i="8"/>
  <c r="AM22" i="8" s="1"/>
  <c r="F22" i="12" s="1"/>
  <c r="AL21" i="8"/>
  <c r="AK21" i="8"/>
  <c r="AJ21" i="8"/>
  <c r="AM21" i="8" s="1"/>
  <c r="F21" i="12" s="1"/>
  <c r="AL20" i="8"/>
  <c r="AK20" i="8"/>
  <c r="AJ20" i="8"/>
  <c r="AM20" i="8" s="1"/>
  <c r="F20" i="12" s="1"/>
  <c r="AL19" i="8"/>
  <c r="AK19" i="8"/>
  <c r="AJ19" i="8"/>
  <c r="AM19" i="8" s="1"/>
  <c r="F19" i="12" s="1"/>
  <c r="AL18" i="8"/>
  <c r="AK18" i="8"/>
  <c r="AJ18" i="8"/>
  <c r="AL17" i="8"/>
  <c r="AK17" i="8"/>
  <c r="AJ17" i="8"/>
  <c r="AM17" i="8" s="1"/>
  <c r="F17" i="12" s="1"/>
  <c r="AL16" i="8"/>
  <c r="AK16" i="8"/>
  <c r="AJ16" i="8"/>
  <c r="AM16" i="8" s="1"/>
  <c r="F16" i="12" s="1"/>
  <c r="AL15" i="8"/>
  <c r="AK15" i="8"/>
  <c r="AJ15" i="8"/>
  <c r="AM15" i="8" s="1"/>
  <c r="F15" i="12" s="1"/>
  <c r="AL14" i="8"/>
  <c r="AK14" i="8"/>
  <c r="AJ14" i="8"/>
  <c r="AL13" i="8"/>
  <c r="AK13" i="8"/>
  <c r="AJ13" i="8"/>
  <c r="AM13" i="8" s="1"/>
  <c r="F13" i="12" s="1"/>
  <c r="AL12" i="8"/>
  <c r="AK12" i="8"/>
  <c r="AJ12" i="8"/>
  <c r="AM12" i="8" s="1"/>
  <c r="F12" i="12" s="1"/>
  <c r="AL11" i="8"/>
  <c r="AK11" i="8"/>
  <c r="AJ11" i="8"/>
  <c r="AM11" i="8" s="1"/>
  <c r="F11" i="12" s="1"/>
  <c r="AL10" i="8"/>
  <c r="AK10" i="8"/>
  <c r="AJ10" i="8"/>
  <c r="AM10" i="8" s="1"/>
  <c r="F10" i="12" s="1"/>
  <c r="AL9" i="8"/>
  <c r="AK9" i="8"/>
  <c r="AJ9" i="8"/>
  <c r="AM9" i="8" s="1"/>
  <c r="F9" i="12" s="1"/>
  <c r="AL8" i="8"/>
  <c r="AK8" i="8"/>
  <c r="AJ8" i="8"/>
  <c r="AM8" i="8" s="1"/>
  <c r="F8" i="12" s="1"/>
  <c r="AL7" i="8"/>
  <c r="AK7" i="8"/>
  <c r="AJ7" i="8"/>
  <c r="AK26" i="7"/>
  <c r="AJ26" i="7"/>
  <c r="AI26" i="7"/>
  <c r="AK25" i="7"/>
  <c r="AJ25" i="7"/>
  <c r="AI25" i="7"/>
  <c r="AL25" i="7" s="1"/>
  <c r="E25" i="12" s="1"/>
  <c r="AK24" i="7"/>
  <c r="AJ24" i="7"/>
  <c r="AI24" i="7"/>
  <c r="AL24" i="7" s="1"/>
  <c r="E24" i="12" s="1"/>
  <c r="AK23" i="7"/>
  <c r="AJ23" i="7"/>
  <c r="AI23" i="7"/>
  <c r="AK22" i="7"/>
  <c r="AJ22" i="7"/>
  <c r="AI22" i="7"/>
  <c r="AK21" i="7"/>
  <c r="AJ21" i="7"/>
  <c r="AI21" i="7"/>
  <c r="AL21" i="7" s="1"/>
  <c r="E21" i="12" s="1"/>
  <c r="AK20" i="7"/>
  <c r="AJ20" i="7"/>
  <c r="AI20" i="7"/>
  <c r="AL20" i="7" s="1"/>
  <c r="E20" i="12" s="1"/>
  <c r="AK19" i="7"/>
  <c r="AJ19" i="7"/>
  <c r="AI19" i="7"/>
  <c r="AL19" i="7" s="1"/>
  <c r="E19" i="12" s="1"/>
  <c r="AK18" i="7"/>
  <c r="AJ18" i="7"/>
  <c r="AI18" i="7"/>
  <c r="AK17" i="7"/>
  <c r="AJ17" i="7"/>
  <c r="AI17" i="7"/>
  <c r="AK16" i="7"/>
  <c r="AJ16" i="7"/>
  <c r="AI16" i="7"/>
  <c r="AL16" i="7" s="1"/>
  <c r="E16" i="12" s="1"/>
  <c r="AK15" i="7"/>
  <c r="AJ15" i="7"/>
  <c r="AI15" i="7"/>
  <c r="AL15" i="7" s="1"/>
  <c r="E15" i="12" s="1"/>
  <c r="AK14" i="7"/>
  <c r="AJ14" i="7"/>
  <c r="AI14" i="7"/>
  <c r="AK13" i="7"/>
  <c r="AJ13" i="7"/>
  <c r="AI13" i="7"/>
  <c r="AL13" i="7" s="1"/>
  <c r="E13" i="12" s="1"/>
  <c r="AK12" i="7"/>
  <c r="AJ12" i="7"/>
  <c r="AI12" i="7"/>
  <c r="AL12" i="7" s="1"/>
  <c r="E12" i="12" s="1"/>
  <c r="AK11" i="7"/>
  <c r="AJ11" i="7"/>
  <c r="AI11" i="7"/>
  <c r="AL11" i="7" s="1"/>
  <c r="E11" i="12" s="1"/>
  <c r="AK10" i="7"/>
  <c r="AJ10" i="7"/>
  <c r="AI10" i="7"/>
  <c r="AL10" i="7" s="1"/>
  <c r="E10" i="12" s="1"/>
  <c r="AK9" i="7"/>
  <c r="AJ9" i="7"/>
  <c r="AI9" i="7"/>
  <c r="AL9" i="7" s="1"/>
  <c r="E9" i="12" s="1"/>
  <c r="AK8" i="7"/>
  <c r="AJ8" i="7"/>
  <c r="AI8" i="7"/>
  <c r="AL8" i="7" s="1"/>
  <c r="E8" i="12" s="1"/>
  <c r="AK7" i="7"/>
  <c r="AJ7" i="7"/>
  <c r="AI7" i="7"/>
  <c r="AJ7" i="1"/>
  <c r="J7" i="12" s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5" i="1"/>
  <c r="AK15" i="1"/>
  <c r="AL15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J21" i="1"/>
  <c r="AK21" i="1"/>
  <c r="AL21" i="1"/>
  <c r="AJ22" i="1"/>
  <c r="AK22" i="1"/>
  <c r="AL22" i="1"/>
  <c r="AJ23" i="1"/>
  <c r="AK23" i="1"/>
  <c r="AL23" i="1"/>
  <c r="AJ24" i="1"/>
  <c r="AK24" i="1"/>
  <c r="AL24" i="1"/>
  <c r="AJ25" i="1"/>
  <c r="AK25" i="1"/>
  <c r="AL25" i="1"/>
  <c r="AJ26" i="1"/>
  <c r="AK26" i="1"/>
  <c r="AL26" i="1"/>
  <c r="AL23" i="7" l="1"/>
  <c r="E23" i="12" s="1"/>
  <c r="AM7" i="8"/>
  <c r="F7" i="12" s="1"/>
  <c r="AM18" i="8"/>
  <c r="F18" i="12" s="1"/>
  <c r="AM25" i="8"/>
  <c r="F25" i="12" s="1"/>
  <c r="AM14" i="8"/>
  <c r="F14" i="12" s="1"/>
  <c r="AL14" i="7"/>
  <c r="E14" i="12" s="1"/>
  <c r="AL22" i="7"/>
  <c r="E22" i="12" s="1"/>
  <c r="AL18" i="7"/>
  <c r="E18" i="12" s="1"/>
  <c r="AL26" i="7"/>
  <c r="E26" i="12" s="1"/>
  <c r="AL7" i="7"/>
  <c r="E7" i="12" s="1"/>
  <c r="U25" i="12"/>
  <c r="U13" i="12"/>
  <c r="AM26" i="8"/>
  <c r="F26" i="12" s="1"/>
  <c r="R11" i="12"/>
  <c r="U19" i="12"/>
  <c r="U23" i="12"/>
  <c r="AL17" i="7"/>
  <c r="E17" i="12" s="1"/>
  <c r="R17" i="12"/>
  <c r="U21" i="12"/>
  <c r="AM25" i="1"/>
  <c r="D25" i="12" s="1"/>
  <c r="AM23" i="1"/>
  <c r="D23" i="12" s="1"/>
  <c r="AM13" i="1"/>
  <c r="D13" i="12" s="1"/>
  <c r="AM11" i="1"/>
  <c r="D11" i="12" s="1"/>
  <c r="AM26" i="1"/>
  <c r="D26" i="12" s="1"/>
  <c r="AM22" i="1"/>
  <c r="D22" i="12" s="1"/>
  <c r="AM18" i="1"/>
  <c r="D18" i="12" s="1"/>
  <c r="AM19" i="1"/>
  <c r="D19" i="12" s="1"/>
  <c r="AM15" i="1"/>
  <c r="D15" i="12" s="1"/>
  <c r="AM17" i="1"/>
  <c r="D17" i="12" s="1"/>
  <c r="AM16" i="1"/>
  <c r="D16" i="12" s="1"/>
  <c r="AM14" i="1"/>
  <c r="D14" i="12" s="1"/>
  <c r="V24" i="12"/>
  <c r="AM12" i="1"/>
  <c r="D12" i="12" s="1"/>
  <c r="AM10" i="1"/>
  <c r="D10" i="12" s="1"/>
  <c r="AM8" i="1"/>
  <c r="D8" i="12" s="1"/>
  <c r="U10" i="12"/>
  <c r="V20" i="12"/>
  <c r="R20" i="12"/>
  <c r="U18" i="12"/>
  <c r="U16" i="12"/>
  <c r="R14" i="12"/>
  <c r="R8" i="12"/>
  <c r="U26" i="12"/>
  <c r="R24" i="12"/>
  <c r="O22" i="12"/>
  <c r="O12" i="12"/>
  <c r="AM24" i="1"/>
  <c r="D24" i="12" s="1"/>
  <c r="AM20" i="1"/>
  <c r="D20" i="12" s="1"/>
  <c r="V14" i="12"/>
  <c r="S16" i="12"/>
  <c r="AM21" i="1"/>
  <c r="D21" i="12" s="1"/>
  <c r="AM9" i="1"/>
  <c r="D9" i="12" s="1"/>
  <c r="I25" i="12"/>
  <c r="I23" i="12"/>
  <c r="I21" i="12"/>
  <c r="I19" i="12"/>
  <c r="I17" i="12"/>
  <c r="I15" i="12"/>
  <c r="I13" i="12"/>
  <c r="I11" i="12"/>
  <c r="I9" i="12"/>
  <c r="J26" i="12"/>
  <c r="J24" i="12"/>
  <c r="J22" i="12"/>
  <c r="J20" i="12"/>
  <c r="J18" i="12"/>
  <c r="J16" i="12"/>
  <c r="J14" i="12"/>
  <c r="J12" i="12"/>
  <c r="J10" i="12"/>
  <c r="J8" i="12"/>
  <c r="L26" i="12"/>
  <c r="L24" i="12"/>
  <c r="L22" i="12"/>
  <c r="L20" i="12"/>
  <c r="L18" i="12"/>
  <c r="L16" i="12"/>
  <c r="L14" i="12"/>
  <c r="L12" i="12"/>
  <c r="L10" i="12"/>
  <c r="L8" i="12"/>
  <c r="M25" i="12"/>
  <c r="M23" i="12"/>
  <c r="M21" i="12"/>
  <c r="M19" i="12"/>
  <c r="M17" i="12"/>
  <c r="M15" i="12"/>
  <c r="M13" i="12"/>
  <c r="M11" i="12"/>
  <c r="M9" i="12"/>
  <c r="O26" i="12"/>
  <c r="P25" i="12"/>
  <c r="P24" i="12"/>
  <c r="O23" i="12"/>
  <c r="P22" i="12"/>
  <c r="P21" i="12"/>
  <c r="O20" i="12"/>
  <c r="P19" i="12"/>
  <c r="P18" i="12"/>
  <c r="O17" i="12"/>
  <c r="O16" i="12"/>
  <c r="P15" i="12"/>
  <c r="O14" i="12"/>
  <c r="O13" i="12"/>
  <c r="P12" i="12"/>
  <c r="P11" i="12"/>
  <c r="O10" i="12"/>
  <c r="O9" i="12"/>
  <c r="P8" i="12"/>
  <c r="S26" i="12"/>
  <c r="R25" i="12"/>
  <c r="S24" i="12"/>
  <c r="S23" i="12"/>
  <c r="R22" i="12"/>
  <c r="R21" i="12"/>
  <c r="S20" i="12"/>
  <c r="R19" i="12"/>
  <c r="R18" i="12"/>
  <c r="S17" i="12"/>
  <c r="R16" i="12"/>
  <c r="R15" i="12"/>
  <c r="S14" i="12"/>
  <c r="R13" i="12"/>
  <c r="R12" i="12"/>
  <c r="S11" i="12"/>
  <c r="R10" i="12"/>
  <c r="R9" i="12"/>
  <c r="S8" i="12"/>
  <c r="V26" i="12"/>
  <c r="V25" i="12"/>
  <c r="U24" i="12"/>
  <c r="V23" i="12"/>
  <c r="W23" i="12" s="1"/>
  <c r="U22" i="12"/>
  <c r="V21" i="12"/>
  <c r="U20" i="12"/>
  <c r="V19" i="12"/>
  <c r="V18" i="12"/>
  <c r="U17" i="12"/>
  <c r="V16" i="12"/>
  <c r="V15" i="12"/>
  <c r="W15" i="12" s="1"/>
  <c r="U14" i="12"/>
  <c r="W14" i="12" s="1"/>
  <c r="V13" i="12"/>
  <c r="U12" i="12"/>
  <c r="U11" i="12"/>
  <c r="V10" i="12"/>
  <c r="V9" i="12"/>
  <c r="W9" i="12" s="1"/>
  <c r="U8" i="12"/>
  <c r="I26" i="12"/>
  <c r="I24" i="12"/>
  <c r="I22" i="12"/>
  <c r="I20" i="12"/>
  <c r="I18" i="12"/>
  <c r="I16" i="12"/>
  <c r="I14" i="12"/>
  <c r="I12" i="12"/>
  <c r="I10" i="12"/>
  <c r="I8" i="12"/>
  <c r="J25" i="12"/>
  <c r="J23" i="12"/>
  <c r="J21" i="12"/>
  <c r="J19" i="12"/>
  <c r="J17" i="12"/>
  <c r="J15" i="12"/>
  <c r="J13" i="12"/>
  <c r="J11" i="12"/>
  <c r="J9" i="12"/>
  <c r="L25" i="12"/>
  <c r="L23" i="12"/>
  <c r="L21" i="12"/>
  <c r="L19" i="12"/>
  <c r="L17" i="12"/>
  <c r="L15" i="12"/>
  <c r="L13" i="12"/>
  <c r="L11" i="12"/>
  <c r="L9" i="12"/>
  <c r="M26" i="12"/>
  <c r="M24" i="12"/>
  <c r="N24" i="12" s="1"/>
  <c r="M22" i="12"/>
  <c r="N22" i="12" s="1"/>
  <c r="M20" i="12"/>
  <c r="N20" i="12" s="1"/>
  <c r="M18" i="12"/>
  <c r="N18" i="12" s="1"/>
  <c r="M16" i="12"/>
  <c r="N16" i="12" s="1"/>
  <c r="M14" i="12"/>
  <c r="N14" i="12" s="1"/>
  <c r="M12" i="12"/>
  <c r="N12" i="12" s="1"/>
  <c r="M10" i="12"/>
  <c r="N10" i="12" s="1"/>
  <c r="M8" i="12"/>
  <c r="N8" i="12" s="1"/>
  <c r="P26" i="12"/>
  <c r="O25" i="12"/>
  <c r="O24" i="12"/>
  <c r="P23" i="12"/>
  <c r="O21" i="12"/>
  <c r="P20" i="12"/>
  <c r="O19" i="12"/>
  <c r="O18" i="12"/>
  <c r="P17" i="12"/>
  <c r="P16" i="12"/>
  <c r="O15" i="12"/>
  <c r="P14" i="12"/>
  <c r="P13" i="12"/>
  <c r="O11" i="12"/>
  <c r="P10" i="12"/>
  <c r="P9" i="12"/>
  <c r="O8" i="12"/>
  <c r="R26" i="12"/>
  <c r="S25" i="12"/>
  <c r="R23" i="12"/>
  <c r="S22" i="12"/>
  <c r="S21" i="12"/>
  <c r="T21" i="12" s="1"/>
  <c r="S19" i="12"/>
  <c r="S18" i="12"/>
  <c r="S15" i="12"/>
  <c r="S13" i="12"/>
  <c r="T13" i="12" s="1"/>
  <c r="S12" i="12"/>
  <c r="T12" i="12" s="1"/>
  <c r="S10" i="12"/>
  <c r="S9" i="12"/>
  <c r="V22" i="12"/>
  <c r="V17" i="12"/>
  <c r="V12" i="12"/>
  <c r="V11" i="12"/>
  <c r="V8" i="12"/>
  <c r="W8" i="12" s="1"/>
  <c r="L7" i="12"/>
  <c r="M7" i="12"/>
  <c r="O7" i="12"/>
  <c r="R7" i="12"/>
  <c r="V7" i="12"/>
  <c r="P7" i="12"/>
  <c r="S7" i="12"/>
  <c r="U7" i="12"/>
  <c r="K7" i="12"/>
  <c r="AM7" i="10"/>
  <c r="H7" i="12" s="1"/>
  <c r="AM8" i="10"/>
  <c r="H8" i="12" s="1"/>
  <c r="AM7" i="1"/>
  <c r="D7" i="12" s="1"/>
  <c r="Q16" i="12" l="1"/>
  <c r="W11" i="12"/>
  <c r="Q13" i="12"/>
  <c r="W13" i="12"/>
  <c r="W25" i="12"/>
  <c r="Q17" i="12"/>
  <c r="Q20" i="12"/>
  <c r="W17" i="12"/>
  <c r="T16" i="12"/>
  <c r="W12" i="12"/>
  <c r="Q14" i="12"/>
  <c r="W18" i="12"/>
  <c r="W26" i="12"/>
  <c r="T11" i="12"/>
  <c r="W19" i="12"/>
  <c r="W21" i="12"/>
  <c r="T17" i="12"/>
  <c r="T24" i="12"/>
  <c r="N26" i="12"/>
  <c r="T22" i="12"/>
  <c r="Q22" i="12"/>
  <c r="T20" i="12"/>
  <c r="T8" i="12"/>
  <c r="K9" i="12"/>
  <c r="K13" i="12"/>
  <c r="K17" i="12"/>
  <c r="K21" i="12"/>
  <c r="W22" i="12"/>
  <c r="K25" i="12"/>
  <c r="W20" i="12"/>
  <c r="W24" i="12"/>
  <c r="K11" i="12"/>
  <c r="K15" i="12"/>
  <c r="K19" i="12"/>
  <c r="K23" i="12"/>
  <c r="W10" i="12"/>
  <c r="Q23" i="12"/>
  <c r="W16" i="12"/>
  <c r="Q9" i="12"/>
  <c r="Q12" i="12"/>
  <c r="T15" i="12"/>
  <c r="T14" i="12"/>
  <c r="T7" i="12"/>
  <c r="Q26" i="12"/>
  <c r="T18" i="12"/>
  <c r="Q10" i="12"/>
  <c r="T9" i="12"/>
  <c r="T25" i="12"/>
  <c r="T19" i="12"/>
  <c r="T10" i="12"/>
  <c r="Q7" i="12"/>
  <c r="N7" i="12"/>
  <c r="T23" i="12"/>
  <c r="Q8" i="12"/>
  <c r="Q18" i="12"/>
  <c r="Q24" i="12"/>
  <c r="N11" i="12"/>
  <c r="N15" i="12"/>
  <c r="N19" i="12"/>
  <c r="N23" i="12"/>
  <c r="K8" i="12"/>
  <c r="K12" i="12"/>
  <c r="K16" i="12"/>
  <c r="K20" i="12"/>
  <c r="K24" i="12"/>
  <c r="T26" i="12"/>
  <c r="Q11" i="12"/>
  <c r="Q15" i="12"/>
  <c r="Q19" i="12"/>
  <c r="Q21" i="12"/>
  <c r="Q25" i="12"/>
  <c r="N9" i="12"/>
  <c r="N13" i="12"/>
  <c r="N17" i="12"/>
  <c r="N21" i="12"/>
  <c r="N25" i="12"/>
  <c r="K10" i="12"/>
  <c r="K14" i="12"/>
  <c r="K18" i="12"/>
  <c r="K22" i="12"/>
  <c r="K26" i="12"/>
  <c r="W7" i="12"/>
</calcChain>
</file>

<file path=xl/comments1.xml><?xml version="1.0" encoding="utf-8"?>
<comments xmlns="http://schemas.openxmlformats.org/spreadsheetml/2006/main">
  <authors>
    <author>asiff</author>
  </authors>
  <commentList>
    <comment ref="AF6" authorId="0" shapeId="0">
      <text>
        <r>
          <rPr>
            <b/>
            <sz val="9"/>
            <color indexed="81"/>
            <rFont val="Tahoma"/>
            <family val="2"/>
          </rPr>
          <t>asiff:</t>
        </r>
        <r>
          <rPr>
            <sz val="9"/>
            <color indexed="81"/>
            <rFont val="Tahoma"/>
            <family val="2"/>
          </rPr>
          <t xml:space="preserve">
COMPENSATORY</t>
        </r>
      </text>
    </comment>
    <comment ref="AG7" authorId="0" shapeId="0">
      <text>
        <r>
          <rPr>
            <b/>
            <sz val="9"/>
            <color indexed="81"/>
            <rFont val="Tahoma"/>
            <family val="2"/>
          </rPr>
          <t>asiff:</t>
        </r>
        <r>
          <rPr>
            <sz val="9"/>
            <color indexed="81"/>
            <rFont val="Tahoma"/>
            <family val="2"/>
          </rPr>
          <t xml:space="preserve">
COMPENSATORY</t>
        </r>
      </text>
    </comment>
  </commentList>
</comments>
</file>

<file path=xl/comments2.xml><?xml version="1.0" encoding="utf-8"?>
<comments xmlns="http://schemas.openxmlformats.org/spreadsheetml/2006/main">
  <authors>
    <author>asiff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asiff:</t>
        </r>
        <r>
          <rPr>
            <sz val="9"/>
            <color indexed="81"/>
            <rFont val="Tahoma"/>
            <family val="2"/>
          </rPr>
          <t xml:space="preserve">
COMPENSATORY CLASS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asiff:</t>
        </r>
        <r>
          <rPr>
            <sz val="9"/>
            <color indexed="81"/>
            <rFont val="Tahoma"/>
            <family val="2"/>
          </rPr>
          <t xml:space="preserve">
DOUBLE CLASS</t>
        </r>
      </text>
    </comment>
  </commentList>
</comments>
</file>

<file path=xl/sharedStrings.xml><?xml version="1.0" encoding="utf-8"?>
<sst xmlns="http://schemas.openxmlformats.org/spreadsheetml/2006/main" count="1532" uniqueCount="104">
  <si>
    <t>Sr #</t>
  </si>
  <si>
    <t>CR#</t>
  </si>
  <si>
    <t>Name</t>
  </si>
  <si>
    <t>Working
Days</t>
  </si>
  <si>
    <t>Pres.</t>
  </si>
  <si>
    <t>Abs.</t>
  </si>
  <si>
    <t>Lev.</t>
  </si>
  <si>
    <t>Avg
%AGE</t>
  </si>
  <si>
    <t>Month</t>
  </si>
  <si>
    <t>INSTRUCTOR NAME:</t>
  </si>
  <si>
    <t>SWEDISH COLLEGE OF ENGINEERING &amp; TECHNOLOGY
 RAHIMYAR KHAN</t>
  </si>
  <si>
    <t>SEP</t>
  </si>
  <si>
    <t>OCT</t>
  </si>
  <si>
    <t>NOV</t>
  </si>
  <si>
    <t>DEC</t>
  </si>
  <si>
    <t xml:space="preserve">JAN </t>
  </si>
  <si>
    <t>LECT.</t>
  </si>
  <si>
    <t>ATT.</t>
  </si>
  <si>
    <t>%</t>
  </si>
  <si>
    <t>UPTO MAY</t>
  </si>
  <si>
    <t>APR</t>
  </si>
  <si>
    <t>MAY</t>
  </si>
  <si>
    <t>JUN</t>
  </si>
  <si>
    <t>A</t>
  </si>
  <si>
    <t>P</t>
  </si>
  <si>
    <t>Muhammad Shafique</t>
  </si>
  <si>
    <t>10EL03</t>
  </si>
  <si>
    <t>Zeeshan Saeed</t>
  </si>
  <si>
    <t>10EL09</t>
  </si>
  <si>
    <t>Tayyaba Abbas</t>
  </si>
  <si>
    <t>10EL12</t>
  </si>
  <si>
    <t>Ali Raza</t>
  </si>
  <si>
    <t>10EL16</t>
  </si>
  <si>
    <t>Ahsan Ali</t>
  </si>
  <si>
    <t>10EL37</t>
  </si>
  <si>
    <t>Sadia Imtiaz</t>
  </si>
  <si>
    <t>10EL38</t>
  </si>
  <si>
    <t>Muhammad Faheem</t>
  </si>
  <si>
    <t>10EL40</t>
  </si>
  <si>
    <t>Athar Baig</t>
  </si>
  <si>
    <t>10EL42</t>
  </si>
  <si>
    <t>Umair Abdullah</t>
  </si>
  <si>
    <t>10EL44</t>
  </si>
  <si>
    <t>Tasawar Javed</t>
  </si>
  <si>
    <t>10EL45</t>
  </si>
  <si>
    <t>Ali Raza Khan</t>
  </si>
  <si>
    <t>10EL48</t>
  </si>
  <si>
    <t>Muhammad Usman</t>
  </si>
  <si>
    <t>10EL50</t>
  </si>
  <si>
    <t>Muhammad Kamran</t>
  </si>
  <si>
    <t>10EL52</t>
  </si>
  <si>
    <t>Faisal Jameel</t>
  </si>
  <si>
    <t>10EL53</t>
  </si>
  <si>
    <t>Jalil Ahmed</t>
  </si>
  <si>
    <t>10EL55</t>
  </si>
  <si>
    <t>Syed Irfan Haider</t>
  </si>
  <si>
    <t>10EL57</t>
  </si>
  <si>
    <t>Muhammad Haseeb</t>
  </si>
  <si>
    <t>10EL58</t>
  </si>
  <si>
    <t>Gulrez Manzoor</t>
  </si>
  <si>
    <t>10EL61</t>
  </si>
  <si>
    <t>Muhammad Shahid</t>
  </si>
  <si>
    <t>10EL62</t>
  </si>
  <si>
    <t xml:space="preserve">Muhammad Saeed </t>
  </si>
  <si>
    <t>10EL63</t>
  </si>
  <si>
    <t>Zegham Abbas</t>
  </si>
  <si>
    <t>WEEK 1</t>
  </si>
  <si>
    <t>SUBJECT:CONTROL SYSTEMS EE-303</t>
  </si>
  <si>
    <t>WEEK 2</t>
  </si>
  <si>
    <t>CLASS: 6TH ELECTRONICS</t>
  </si>
  <si>
    <t>ENGR.ASIF MUNIR</t>
  </si>
  <si>
    <t>SIGNATURE:_______________</t>
  </si>
  <si>
    <t>DATE: 12-03-2013</t>
  </si>
  <si>
    <t xml:space="preserve">SWEDISH COLLEGE OF ENGINEERING &amp; TECHNOLOGY
 RAHIM YAR KHAN                                                                                                                                                               ATTENDENCE RECORD                                               </t>
  </si>
  <si>
    <t>WEEK 5</t>
  </si>
  <si>
    <t>WEEK 6</t>
  </si>
  <si>
    <t>UP TO 7 WEEKS</t>
  </si>
  <si>
    <t>WEEK 7</t>
  </si>
  <si>
    <t>WEEK 8</t>
  </si>
  <si>
    <t>NOTE: SPORTS WEEK EXCLUDED</t>
  </si>
  <si>
    <t>WEEK 9</t>
  </si>
  <si>
    <t>WEEK 10</t>
  </si>
  <si>
    <t>WEEK 11</t>
  </si>
  <si>
    <t>WEEK 12</t>
  </si>
  <si>
    <t>INSTRUCTOR NAME: ENGR.ASIF MUNIR</t>
  </si>
  <si>
    <t>WEEK13</t>
  </si>
  <si>
    <t>WEEK 14</t>
  </si>
  <si>
    <t>WEEK 15</t>
  </si>
  <si>
    <t>WEEK 16</t>
  </si>
  <si>
    <t>TOTAL 16 WEEKS</t>
  </si>
  <si>
    <t>INSTRUCTOR SIGNATURE:</t>
  </si>
  <si>
    <t>INSTRUCTOR NAME: ENGR.ASIF MUNIR, CONTROL SYSTEMS;EE303; 6TH ELECTRONICS</t>
  </si>
  <si>
    <t>SUBJECT: POWER ELECTRONICS EE-413</t>
  </si>
  <si>
    <t>CLASS: 7TH ELECTRONICS</t>
  </si>
  <si>
    <t>WEEK 3</t>
  </si>
  <si>
    <t>WEEK 4</t>
  </si>
  <si>
    <t>SUBJECT:POWER ELECTRONICS EE-413</t>
  </si>
  <si>
    <t>UPTO SEP</t>
  </si>
  <si>
    <t>UPTO OCT</t>
  </si>
  <si>
    <t>UPTO NOV</t>
  </si>
  <si>
    <t>UPTO DEC</t>
  </si>
  <si>
    <t>UPTO JAN</t>
  </si>
  <si>
    <t>TEACHER: ENGR. ASIF MUNIR;</t>
  </si>
  <si>
    <t>SWEDISH COLLEGE OF ENGINEERING &amp; TECHNOLOGY RYK                                                                                                                                                                                                                                                                                                   ATTENGENCE RECORD 7TH ELECTRONICS                                                                                          POWER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</si>
</sst>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%&quot;"/>
  </numFmts>
  <fonts count="30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FFFFFF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9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6"/>
        <bgColor indexed="0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indexed="64"/>
      </bottom>
      <diagonal/>
    </border>
    <border>
      <left style="thin">
        <color rgb="FFFFFFF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0" fontId="0" fillId="9" borderId="9" xfId="0" applyNumberFormat="1" applyFill="1" applyBorder="1" applyAlignment="1">
      <alignment horizontal="center" vertical="center"/>
    </xf>
    <xf numFmtId="0" fontId="12" fillId="0" borderId="10" xfId="0" applyFont="1" applyFill="1" applyBorder="1"/>
    <xf numFmtId="0" fontId="5" fillId="0" borderId="0" xfId="0" applyFont="1" applyBorder="1"/>
    <xf numFmtId="16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10" borderId="17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left" vertical="center"/>
    </xf>
    <xf numFmtId="0" fontId="12" fillId="0" borderId="11" xfId="0" applyFont="1" applyFill="1" applyBorder="1"/>
    <xf numFmtId="0" fontId="6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12" fillId="0" borderId="30" xfId="0" applyFont="1" applyFill="1" applyBorder="1"/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0" fontId="0" fillId="7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0" fontId="0" fillId="6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10" fontId="0" fillId="9" borderId="0" xfId="0" applyNumberForma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10" borderId="1" xfId="0" applyFont="1" applyFill="1" applyBorder="1" applyAlignment="1">
      <alignment horizontal="left" vertical="center"/>
    </xf>
    <xf numFmtId="10" fontId="6" fillId="8" borderId="1" xfId="0" applyNumberFormat="1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10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10" fontId="6" fillId="8" borderId="28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0" fontId="0" fillId="7" borderId="28" xfId="0" applyNumberForma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10" fontId="0" fillId="6" borderId="28" xfId="0" applyNumberForma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10" fontId="0" fillId="9" borderId="29" xfId="0" applyNumberForma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0" fontId="6" fillId="8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0" fontId="0" fillId="5" borderId="14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0" fontId="0" fillId="7" borderId="14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0" fontId="0" fillId="9" borderId="15" xfId="0" applyNumberFormat="1" applyFill="1" applyBorder="1" applyAlignment="1">
      <alignment horizontal="center" vertical="center"/>
    </xf>
    <xf numFmtId="0" fontId="5" fillId="0" borderId="0" xfId="0" applyFont="1" applyBorder="1" applyAlignment="1"/>
    <xf numFmtId="0" fontId="18" fillId="0" borderId="0" xfId="0" applyFont="1" applyBorder="1" applyAlignment="1"/>
    <xf numFmtId="0" fontId="20" fillId="0" borderId="0" xfId="0" applyFont="1" applyBorder="1"/>
    <xf numFmtId="0" fontId="21" fillId="0" borderId="0" xfId="0" applyFont="1"/>
    <xf numFmtId="0" fontId="2" fillId="3" borderId="6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23" fillId="13" borderId="44" xfId="1" applyFont="1" applyFill="1" applyBorder="1" applyAlignment="1">
      <alignment horizontal="center" vertical="center"/>
    </xf>
    <xf numFmtId="0" fontId="23" fillId="13" borderId="45" xfId="1" applyFont="1" applyFill="1" applyBorder="1" applyAlignment="1">
      <alignment horizontal="center" vertical="center"/>
    </xf>
    <xf numFmtId="0" fontId="23" fillId="13" borderId="4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0" fontId="7" fillId="14" borderId="47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18" fillId="14" borderId="4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0" fontId="11" fillId="0" borderId="0" xfId="0" applyFont="1"/>
    <xf numFmtId="0" fontId="7" fillId="10" borderId="0" xfId="0" applyFont="1" applyFill="1" applyBorder="1" applyAlignment="1"/>
    <xf numFmtId="10" fontId="11" fillId="11" borderId="1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27" fillId="2" borderId="13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/>
    </xf>
    <xf numFmtId="0" fontId="18" fillId="16" borderId="28" xfId="0" applyFont="1" applyFill="1" applyBorder="1" applyAlignment="1">
      <alignment horizontal="center"/>
    </xf>
    <xf numFmtId="10" fontId="18" fillId="16" borderId="29" xfId="0" applyNumberFormat="1" applyFont="1" applyFill="1" applyBorder="1" applyAlignment="1">
      <alignment horizontal="center"/>
    </xf>
    <xf numFmtId="0" fontId="18" fillId="16" borderId="8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10" fontId="18" fillId="16" borderId="9" xfId="0" applyNumberFormat="1" applyFont="1" applyFill="1" applyBorder="1" applyAlignment="1">
      <alignment horizontal="center"/>
    </xf>
    <xf numFmtId="0" fontId="18" fillId="16" borderId="13" xfId="0" applyFont="1" applyFill="1" applyBorder="1" applyAlignment="1">
      <alignment horizontal="center"/>
    </xf>
    <xf numFmtId="0" fontId="18" fillId="16" borderId="14" xfId="0" applyFont="1" applyFill="1" applyBorder="1" applyAlignment="1">
      <alignment horizontal="center"/>
    </xf>
    <xf numFmtId="10" fontId="18" fillId="16" borderId="15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/>
    <xf numFmtId="0" fontId="7" fillId="0" borderId="0" xfId="0" applyFont="1"/>
    <xf numFmtId="0" fontId="10" fillId="3" borderId="53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/>
    </xf>
    <xf numFmtId="0" fontId="11" fillId="10" borderId="0" xfId="0" applyFont="1" applyFill="1" applyBorder="1" applyAlignment="1"/>
    <xf numFmtId="0" fontId="10" fillId="3" borderId="5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9" fillId="18" borderId="0" xfId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0" fontId="0" fillId="10" borderId="0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59" xfId="0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9" fillId="0" borderId="0" xfId="0" applyFont="1" applyAlignment="1">
      <alignment horizontal="center" vertical="center" wrapText="1"/>
    </xf>
    <xf numFmtId="0" fontId="11" fillId="17" borderId="34" xfId="0" applyFont="1" applyFill="1" applyBorder="1" applyAlignment="1">
      <alignment horizontal="center"/>
    </xf>
    <xf numFmtId="0" fontId="11" fillId="17" borderId="35" xfId="0" applyFont="1" applyFill="1" applyBorder="1" applyAlignment="1">
      <alignment horizontal="center"/>
    </xf>
    <xf numFmtId="0" fontId="11" fillId="17" borderId="36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1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9" fillId="17" borderId="34" xfId="0" applyFont="1" applyFill="1" applyBorder="1" applyAlignment="1">
      <alignment horizontal="center"/>
    </xf>
    <xf numFmtId="0" fontId="29" fillId="17" borderId="35" xfId="0" applyFont="1" applyFill="1" applyBorder="1" applyAlignment="1">
      <alignment horizontal="center"/>
    </xf>
    <xf numFmtId="0" fontId="29" fillId="17" borderId="36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1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17" borderId="34" xfId="0" applyFont="1" applyFill="1" applyBorder="1" applyAlignment="1">
      <alignment horizontal="center"/>
    </xf>
    <xf numFmtId="0" fontId="7" fillId="17" borderId="35" xfId="0" applyFont="1" applyFill="1" applyBorder="1" applyAlignment="1">
      <alignment horizontal="center"/>
    </xf>
    <xf numFmtId="0" fontId="7" fillId="17" borderId="36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24" fillId="17" borderId="3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/>
    </xf>
    <xf numFmtId="0" fontId="24" fillId="17" borderId="5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52" xfId="0" applyFont="1" applyFill="1" applyBorder="1" applyAlignment="1">
      <alignment horizontal="center"/>
    </xf>
    <xf numFmtId="0" fontId="7" fillId="15" borderId="48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8" fillId="4" borderId="49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9" fillId="16" borderId="3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0" fontId="19" fillId="16" borderId="49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 vertical="center" wrapText="1"/>
    </xf>
    <xf numFmtId="0" fontId="19" fillId="16" borderId="50" xfId="0" applyFont="1" applyFill="1" applyBorder="1" applyAlignment="1">
      <alignment horizontal="center" vertical="center" wrapText="1"/>
    </xf>
    <xf numFmtId="0" fontId="19" fillId="16" borderId="51" xfId="0" applyFont="1" applyFill="1" applyBorder="1" applyAlignment="1">
      <alignment horizontal="center" vertical="center" wrapText="1"/>
    </xf>
    <xf numFmtId="0" fontId="19" fillId="16" borderId="48" xfId="0" applyFont="1" applyFill="1" applyBorder="1" applyAlignment="1">
      <alignment horizontal="center" vertical="center" wrapText="1"/>
    </xf>
    <xf numFmtId="0" fontId="19" fillId="16" borderId="52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left"/>
    </xf>
    <xf numFmtId="0" fontId="7" fillId="16" borderId="35" xfId="0" applyFont="1" applyFill="1" applyBorder="1" applyAlignment="1">
      <alignment horizontal="left"/>
    </xf>
    <xf numFmtId="0" fontId="7" fillId="16" borderId="36" xfId="0" applyFont="1" applyFill="1" applyBorder="1" applyAlignment="1">
      <alignment horizontal="left"/>
    </xf>
  </cellXfs>
  <cellStyles count="2">
    <cellStyle name="Normal" xfId="0" builtinId="0"/>
    <cellStyle name="Normal_MT-1" xfId="1"/>
  </cellStyles>
  <dxfs count="2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opLeftCell="A4" workbookViewId="0">
      <selection activeCell="AF5" sqref="AF5:AH5"/>
    </sheetView>
  </sheetViews>
  <sheetFormatPr defaultColWidth="9.140625" defaultRowHeight="11.25" x14ac:dyDescent="0.2"/>
  <cols>
    <col min="1" max="1" width="4.5703125" style="5" bestFit="1" customWidth="1"/>
    <col min="2" max="2" width="9.140625" style="5" customWidth="1"/>
    <col min="3" max="3" width="23.42578125" style="5" customWidth="1"/>
    <col min="4" max="5" width="2.7109375" style="5" bestFit="1" customWidth="1"/>
    <col min="6" max="6" width="2.7109375" style="5" customWidth="1"/>
    <col min="7" max="9" width="2.7109375" style="5" bestFit="1" customWidth="1"/>
    <col min="10" max="12" width="2.42578125" style="5" bestFit="1" customWidth="1"/>
    <col min="13" max="34" width="3.140625" style="5" bestFit="1" customWidth="1"/>
    <col min="35" max="35" width="8.85546875" style="5" bestFit="1" customWidth="1"/>
    <col min="36" max="36" width="6" style="5" bestFit="1" customWidth="1"/>
    <col min="37" max="37" width="5.28515625" style="5" bestFit="1" customWidth="1"/>
    <col min="38" max="38" width="5" style="5" bestFit="1" customWidth="1"/>
    <col min="39" max="39" width="6.42578125" style="5" bestFit="1" customWidth="1"/>
    <col min="40" max="40" width="6.140625" style="5" bestFit="1" customWidth="1"/>
    <col min="41" max="16384" width="9.140625" style="5"/>
  </cols>
  <sheetData>
    <row r="1" spans="1:47" ht="12.75" customHeight="1" x14ac:dyDescent="0.2">
      <c r="A1" s="217" t="s">
        <v>73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P1" s="21"/>
      <c r="AQ1" s="21"/>
      <c r="AR1" s="21"/>
      <c r="AS1" s="21"/>
      <c r="AT1" s="21"/>
      <c r="AU1" s="21"/>
    </row>
    <row r="2" spans="1:47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P2" s="21"/>
      <c r="AQ2" s="21"/>
      <c r="AR2" s="21"/>
      <c r="AS2" s="21"/>
      <c r="AT2" s="21"/>
      <c r="AU2" s="21"/>
    </row>
    <row r="3" spans="1:47" ht="40.5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P3" s="21"/>
      <c r="AQ3" s="21"/>
      <c r="AR3" s="21"/>
      <c r="AS3" s="21"/>
      <c r="AT3" s="21"/>
      <c r="AU3" s="21"/>
    </row>
    <row r="4" spans="1:47" ht="18.75" thickBot="1" x14ac:dyDescent="0.3">
      <c r="A4" s="124"/>
      <c r="B4" s="222" t="s">
        <v>9</v>
      </c>
      <c r="C4" s="222"/>
      <c r="D4" s="224" t="s">
        <v>70</v>
      </c>
      <c r="E4" s="224"/>
      <c r="F4" s="224"/>
      <c r="G4" s="224"/>
      <c r="H4" s="224"/>
      <c r="I4" s="224"/>
      <c r="J4" s="224"/>
      <c r="K4" s="224"/>
      <c r="L4" s="224"/>
      <c r="M4" s="221" t="s">
        <v>92</v>
      </c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156"/>
      <c r="AF4" s="223" t="s">
        <v>93</v>
      </c>
      <c r="AG4" s="223"/>
      <c r="AH4" s="223"/>
      <c r="AI4" s="223"/>
      <c r="AJ4" s="223"/>
      <c r="AK4" s="223"/>
      <c r="AL4" s="223"/>
      <c r="AM4" s="223"/>
      <c r="AN4" s="122"/>
      <c r="AO4" s="122"/>
      <c r="AP4" s="123"/>
      <c r="AQ4" s="21"/>
      <c r="AR4" s="21"/>
      <c r="AS4" s="21"/>
      <c r="AT4" s="21"/>
      <c r="AU4" s="21"/>
    </row>
    <row r="5" spans="1:47" ht="20.25" customHeight="1" thickBot="1" x14ac:dyDescent="0.3">
      <c r="D5" s="121"/>
      <c r="E5" s="121"/>
      <c r="F5" s="121"/>
      <c r="G5" s="121"/>
      <c r="K5" s="159"/>
      <c r="L5" s="218" t="s">
        <v>66</v>
      </c>
      <c r="M5" s="219"/>
      <c r="N5" s="220"/>
      <c r="S5" s="218" t="s">
        <v>68</v>
      </c>
      <c r="T5" s="219"/>
      <c r="U5" s="220"/>
      <c r="V5" s="190"/>
      <c r="W5" s="189"/>
      <c r="X5" s="189"/>
      <c r="Y5" s="189"/>
      <c r="Z5" s="218" t="s">
        <v>94</v>
      </c>
      <c r="AA5" s="219"/>
      <c r="AB5" s="220"/>
      <c r="AC5" s="189"/>
      <c r="AF5" s="225" t="s">
        <v>95</v>
      </c>
      <c r="AG5" s="226"/>
      <c r="AH5" s="227"/>
      <c r="AI5" s="190"/>
      <c r="AP5" s="21"/>
      <c r="AQ5" s="21"/>
      <c r="AR5" s="21"/>
      <c r="AS5" s="21"/>
      <c r="AT5" s="21"/>
      <c r="AU5" s="21"/>
    </row>
    <row r="6" spans="1:47" ht="23.25" thickBot="1" x14ac:dyDescent="0.25">
      <c r="A6" s="40" t="s">
        <v>0</v>
      </c>
      <c r="B6" s="41" t="s">
        <v>1</v>
      </c>
      <c r="C6" s="41" t="s">
        <v>2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42">
        <v>9</v>
      </c>
      <c r="M6" s="43">
        <v>10</v>
      </c>
      <c r="N6" s="42">
        <v>11</v>
      </c>
      <c r="O6" s="42">
        <v>12</v>
      </c>
      <c r="P6" s="42">
        <v>13</v>
      </c>
      <c r="Q6" s="42">
        <v>14</v>
      </c>
      <c r="R6" s="42">
        <v>14</v>
      </c>
      <c r="S6" s="42">
        <v>16</v>
      </c>
      <c r="T6" s="42">
        <v>17</v>
      </c>
      <c r="U6" s="42">
        <v>18</v>
      </c>
      <c r="V6" s="188">
        <v>19</v>
      </c>
      <c r="W6" s="188">
        <v>20</v>
      </c>
      <c r="X6" s="188">
        <v>21</v>
      </c>
      <c r="Y6" s="188">
        <v>22</v>
      </c>
      <c r="Z6" s="188">
        <v>23</v>
      </c>
      <c r="AA6" s="42">
        <v>24</v>
      </c>
      <c r="AB6" s="42">
        <v>25</v>
      </c>
      <c r="AC6" s="188">
        <v>26</v>
      </c>
      <c r="AD6" s="42">
        <v>27</v>
      </c>
      <c r="AE6" s="42">
        <v>28</v>
      </c>
      <c r="AF6" s="188">
        <v>28</v>
      </c>
      <c r="AG6" s="188">
        <v>30</v>
      </c>
      <c r="AH6" s="188">
        <v>31</v>
      </c>
      <c r="AI6" s="191" t="s">
        <v>3</v>
      </c>
      <c r="AJ6" s="42" t="s">
        <v>4</v>
      </c>
      <c r="AK6" s="42" t="s">
        <v>5</v>
      </c>
      <c r="AL6" s="42" t="s">
        <v>6</v>
      </c>
      <c r="AM6" s="44" t="s">
        <v>7</v>
      </c>
      <c r="AN6" s="45" t="s">
        <v>8</v>
      </c>
      <c r="AP6" s="22"/>
      <c r="AQ6" s="22"/>
      <c r="AR6" s="22"/>
      <c r="AS6" s="22"/>
      <c r="AT6" s="22"/>
      <c r="AU6" s="22"/>
    </row>
    <row r="7" spans="1:47" ht="15.75" x14ac:dyDescent="0.25">
      <c r="A7" s="46">
        <v>1</v>
      </c>
      <c r="B7" s="24" t="s">
        <v>26</v>
      </c>
      <c r="C7" s="25" t="s">
        <v>27</v>
      </c>
      <c r="D7" s="7"/>
      <c r="E7" s="7"/>
      <c r="F7" s="7"/>
      <c r="G7" s="7"/>
      <c r="H7" s="7"/>
      <c r="I7" s="7"/>
      <c r="J7" s="7"/>
      <c r="K7" s="7"/>
      <c r="L7" s="7" t="s">
        <v>24</v>
      </c>
      <c r="M7" s="7" t="s">
        <v>24</v>
      </c>
      <c r="N7" s="7" t="s">
        <v>24</v>
      </c>
      <c r="O7" s="7"/>
      <c r="P7" s="7"/>
      <c r="Q7" s="7"/>
      <c r="R7" s="7"/>
      <c r="S7" s="7" t="s">
        <v>24</v>
      </c>
      <c r="T7" s="7" t="s">
        <v>24</v>
      </c>
      <c r="U7" s="7" t="s">
        <v>24</v>
      </c>
      <c r="V7" s="7"/>
      <c r="W7" s="7"/>
      <c r="X7" s="7"/>
      <c r="Y7" s="7"/>
      <c r="Z7" s="7" t="s">
        <v>24</v>
      </c>
      <c r="AA7" s="7" t="s">
        <v>24</v>
      </c>
      <c r="AB7" s="7" t="s">
        <v>24</v>
      </c>
      <c r="AC7" s="7"/>
      <c r="AD7" s="7"/>
      <c r="AE7" s="7"/>
      <c r="AF7" s="7"/>
      <c r="AG7" s="7" t="s">
        <v>24</v>
      </c>
      <c r="AH7" s="7"/>
      <c r="AI7" s="8">
        <f t="shared" ref="AI7:AI26" si="0">COUNTIF(E7:AH7,"P")+COUNTIF(E7:AH7,"A")</f>
        <v>10</v>
      </c>
      <c r="AJ7" s="8">
        <f t="shared" ref="AJ7:AJ26" si="1">COUNTIF(E7:AH7,"P")</f>
        <v>10</v>
      </c>
      <c r="AK7" s="8">
        <f t="shared" ref="AK7:AK26" si="2">COUNTIF(E7:AH7,"A")</f>
        <v>0</v>
      </c>
      <c r="AL7" s="8">
        <f t="shared" ref="AL7:AL26" si="3">COUNTIF(E7:AH7,"L")</f>
        <v>0</v>
      </c>
      <c r="AM7" s="9">
        <f>AJ7/AI7*100</f>
        <v>100</v>
      </c>
      <c r="AN7" s="47" t="s">
        <v>11</v>
      </c>
      <c r="AP7" s="23"/>
      <c r="AQ7" s="23"/>
      <c r="AR7" s="23"/>
      <c r="AS7" s="23"/>
      <c r="AT7" s="23"/>
      <c r="AU7" s="23"/>
    </row>
    <row r="8" spans="1:47" ht="15.75" x14ac:dyDescent="0.25">
      <c r="A8" s="46">
        <v>2</v>
      </c>
      <c r="B8" s="26" t="s">
        <v>28</v>
      </c>
      <c r="C8" s="25" t="s">
        <v>29</v>
      </c>
      <c r="D8" s="7"/>
      <c r="E8" s="7"/>
      <c r="F8" s="7"/>
      <c r="G8" s="7"/>
      <c r="H8" s="7"/>
      <c r="I8" s="7"/>
      <c r="J8" s="7"/>
      <c r="K8" s="7"/>
      <c r="L8" s="7" t="s">
        <v>24</v>
      </c>
      <c r="M8" s="7" t="s">
        <v>24</v>
      </c>
      <c r="N8" s="7" t="s">
        <v>24</v>
      </c>
      <c r="O8" s="7"/>
      <c r="P8" s="7"/>
      <c r="Q8" s="7"/>
      <c r="R8" s="7"/>
      <c r="S8" s="7" t="s">
        <v>24</v>
      </c>
      <c r="T8" s="7" t="s">
        <v>24</v>
      </c>
      <c r="U8" s="7" t="s">
        <v>24</v>
      </c>
      <c r="V8" s="7"/>
      <c r="W8" s="7"/>
      <c r="X8" s="7"/>
      <c r="Y8" s="7"/>
      <c r="Z8" s="7" t="s">
        <v>24</v>
      </c>
      <c r="AA8" s="7" t="s">
        <v>24</v>
      </c>
      <c r="AB8" s="7" t="s">
        <v>24</v>
      </c>
      <c r="AC8" s="7"/>
      <c r="AD8" s="7"/>
      <c r="AE8" s="7"/>
      <c r="AF8" s="7"/>
      <c r="AG8" s="7" t="s">
        <v>24</v>
      </c>
      <c r="AH8" s="7"/>
      <c r="AI8" s="8">
        <f t="shared" si="0"/>
        <v>10</v>
      </c>
      <c r="AJ8" s="8">
        <f t="shared" si="1"/>
        <v>10</v>
      </c>
      <c r="AK8" s="8">
        <f t="shared" si="2"/>
        <v>0</v>
      </c>
      <c r="AL8" s="8">
        <f t="shared" si="3"/>
        <v>0</v>
      </c>
      <c r="AM8" s="9">
        <f t="shared" ref="AM8:AM26" si="4">AJ8/AI8*100</f>
        <v>100</v>
      </c>
      <c r="AN8" s="47" t="s">
        <v>11</v>
      </c>
      <c r="AP8" s="23"/>
      <c r="AQ8" s="23"/>
      <c r="AR8" s="23"/>
      <c r="AS8" s="23"/>
      <c r="AT8" s="23"/>
      <c r="AU8" s="23"/>
    </row>
    <row r="9" spans="1:47" ht="15.75" x14ac:dyDescent="0.25">
      <c r="A9" s="46">
        <v>3</v>
      </c>
      <c r="B9" s="27" t="s">
        <v>30</v>
      </c>
      <c r="C9" s="25" t="s">
        <v>31</v>
      </c>
      <c r="D9" s="7"/>
      <c r="E9" s="7"/>
      <c r="F9" s="7"/>
      <c r="G9" s="7"/>
      <c r="H9" s="7"/>
      <c r="I9" s="7"/>
      <c r="J9" s="7"/>
      <c r="K9" s="7"/>
      <c r="L9" s="7" t="s">
        <v>24</v>
      </c>
      <c r="M9" s="7" t="s">
        <v>24</v>
      </c>
      <c r="N9" s="7" t="s">
        <v>24</v>
      </c>
      <c r="O9" s="7"/>
      <c r="P9" s="7"/>
      <c r="Q9" s="7"/>
      <c r="R9" s="7"/>
      <c r="S9" s="7" t="s">
        <v>24</v>
      </c>
      <c r="T9" s="7" t="s">
        <v>24</v>
      </c>
      <c r="U9" s="7" t="s">
        <v>24</v>
      </c>
      <c r="V9" s="7"/>
      <c r="W9" s="7"/>
      <c r="X9" s="7"/>
      <c r="Y9" s="7"/>
      <c r="Z9" s="7" t="s">
        <v>24</v>
      </c>
      <c r="AA9" s="7" t="s">
        <v>24</v>
      </c>
      <c r="AB9" s="7" t="s">
        <v>24</v>
      </c>
      <c r="AC9" s="7"/>
      <c r="AD9" s="7"/>
      <c r="AE9" s="7"/>
      <c r="AF9" s="7"/>
      <c r="AG9" s="7" t="s">
        <v>24</v>
      </c>
      <c r="AH9" s="7"/>
      <c r="AI9" s="8">
        <f t="shared" si="0"/>
        <v>10</v>
      </c>
      <c r="AJ9" s="8">
        <f t="shared" si="1"/>
        <v>10</v>
      </c>
      <c r="AK9" s="8">
        <f t="shared" si="2"/>
        <v>0</v>
      </c>
      <c r="AL9" s="8">
        <f t="shared" si="3"/>
        <v>0</v>
      </c>
      <c r="AM9" s="9">
        <f t="shared" si="4"/>
        <v>100</v>
      </c>
      <c r="AN9" s="47" t="s">
        <v>11</v>
      </c>
      <c r="AP9" s="23"/>
      <c r="AQ9" s="23"/>
      <c r="AR9" s="23"/>
      <c r="AS9" s="23"/>
      <c r="AT9" s="23"/>
      <c r="AU9" s="23"/>
    </row>
    <row r="10" spans="1:47" ht="15.75" x14ac:dyDescent="0.25">
      <c r="A10" s="46">
        <v>4</v>
      </c>
      <c r="B10" s="27" t="s">
        <v>32</v>
      </c>
      <c r="C10" s="25" t="s">
        <v>33</v>
      </c>
      <c r="D10" s="7"/>
      <c r="E10" s="7"/>
      <c r="F10" s="7"/>
      <c r="G10" s="7"/>
      <c r="H10" s="7"/>
      <c r="I10" s="7"/>
      <c r="J10" s="7"/>
      <c r="K10" s="7"/>
      <c r="L10" s="7" t="s">
        <v>24</v>
      </c>
      <c r="M10" s="7" t="s">
        <v>24</v>
      </c>
      <c r="N10" s="7" t="s">
        <v>24</v>
      </c>
      <c r="O10" s="7"/>
      <c r="P10" s="7"/>
      <c r="Q10" s="7"/>
      <c r="R10" s="7"/>
      <c r="S10" s="7" t="s">
        <v>24</v>
      </c>
      <c r="T10" s="7" t="s">
        <v>24</v>
      </c>
      <c r="U10" s="7" t="s">
        <v>24</v>
      </c>
      <c r="V10" s="7"/>
      <c r="W10" s="7"/>
      <c r="X10" s="7"/>
      <c r="Y10" s="7"/>
      <c r="Z10" s="7" t="s">
        <v>24</v>
      </c>
      <c r="AA10" s="7" t="s">
        <v>24</v>
      </c>
      <c r="AB10" s="7" t="s">
        <v>24</v>
      </c>
      <c r="AC10" s="7"/>
      <c r="AD10" s="7"/>
      <c r="AE10" s="7"/>
      <c r="AF10" s="7"/>
      <c r="AG10" s="7" t="s">
        <v>24</v>
      </c>
      <c r="AH10" s="7"/>
      <c r="AI10" s="8">
        <f t="shared" si="0"/>
        <v>10</v>
      </c>
      <c r="AJ10" s="8">
        <f t="shared" si="1"/>
        <v>10</v>
      </c>
      <c r="AK10" s="8">
        <f t="shared" si="2"/>
        <v>0</v>
      </c>
      <c r="AL10" s="8">
        <f t="shared" si="3"/>
        <v>0</v>
      </c>
      <c r="AM10" s="9">
        <f t="shared" si="4"/>
        <v>100</v>
      </c>
      <c r="AN10" s="47" t="s">
        <v>11</v>
      </c>
      <c r="AP10" s="23"/>
      <c r="AQ10" s="23"/>
      <c r="AR10" s="23"/>
      <c r="AS10" s="23"/>
      <c r="AT10" s="23"/>
      <c r="AU10" s="23"/>
    </row>
    <row r="11" spans="1:47" ht="15.75" x14ac:dyDescent="0.25">
      <c r="A11" s="46">
        <v>5</v>
      </c>
      <c r="B11" s="26" t="s">
        <v>34</v>
      </c>
      <c r="C11" s="25" t="s">
        <v>35</v>
      </c>
      <c r="D11" s="7"/>
      <c r="E11" s="7"/>
      <c r="F11" s="7"/>
      <c r="G11" s="7"/>
      <c r="H11" s="7"/>
      <c r="I11" s="7"/>
      <c r="J11" s="7"/>
      <c r="K11" s="7"/>
      <c r="L11" s="7" t="s">
        <v>24</v>
      </c>
      <c r="M11" s="7" t="s">
        <v>24</v>
      </c>
      <c r="N11" s="7" t="s">
        <v>24</v>
      </c>
      <c r="O11" s="7"/>
      <c r="P11" s="7"/>
      <c r="Q11" s="7"/>
      <c r="R11" s="7"/>
      <c r="S11" s="7" t="s">
        <v>24</v>
      </c>
      <c r="T11" s="7" t="s">
        <v>24</v>
      </c>
      <c r="U11" s="7" t="s">
        <v>24</v>
      </c>
      <c r="V11" s="7"/>
      <c r="W11" s="7"/>
      <c r="X11" s="7"/>
      <c r="Y11" s="7"/>
      <c r="Z11" s="7" t="s">
        <v>24</v>
      </c>
      <c r="AA11" s="7" t="s">
        <v>24</v>
      </c>
      <c r="AB11" s="7" t="s">
        <v>24</v>
      </c>
      <c r="AC11" s="7"/>
      <c r="AD11" s="7"/>
      <c r="AE11" s="7"/>
      <c r="AF11" s="7"/>
      <c r="AG11" s="7" t="s">
        <v>24</v>
      </c>
      <c r="AH11" s="7"/>
      <c r="AI11" s="8">
        <f t="shared" si="0"/>
        <v>10</v>
      </c>
      <c r="AJ11" s="8">
        <f t="shared" si="1"/>
        <v>10</v>
      </c>
      <c r="AK11" s="8">
        <f t="shared" si="2"/>
        <v>0</v>
      </c>
      <c r="AL11" s="8">
        <f t="shared" si="3"/>
        <v>0</v>
      </c>
      <c r="AM11" s="9">
        <f t="shared" si="4"/>
        <v>100</v>
      </c>
      <c r="AN11" s="47" t="s">
        <v>11</v>
      </c>
      <c r="AP11" s="23"/>
      <c r="AQ11" s="23"/>
      <c r="AR11" s="23"/>
      <c r="AS11" s="23"/>
      <c r="AT11" s="23"/>
      <c r="AU11" s="23"/>
    </row>
    <row r="12" spans="1:47" ht="15.75" x14ac:dyDescent="0.25">
      <c r="A12" s="46">
        <v>6</v>
      </c>
      <c r="B12" s="27" t="s">
        <v>36</v>
      </c>
      <c r="C12" s="25" t="s">
        <v>37</v>
      </c>
      <c r="D12" s="7"/>
      <c r="E12" s="7"/>
      <c r="F12" s="7"/>
      <c r="G12" s="7"/>
      <c r="H12" s="7"/>
      <c r="I12" s="7"/>
      <c r="J12" s="7"/>
      <c r="K12" s="7"/>
      <c r="L12" s="7" t="s">
        <v>24</v>
      </c>
      <c r="M12" s="7" t="s">
        <v>24</v>
      </c>
      <c r="N12" s="7" t="s">
        <v>24</v>
      </c>
      <c r="O12" s="7"/>
      <c r="P12" s="7"/>
      <c r="Q12" s="7"/>
      <c r="R12" s="7"/>
      <c r="S12" s="7" t="s">
        <v>24</v>
      </c>
      <c r="T12" s="7" t="s">
        <v>24</v>
      </c>
      <c r="U12" s="7" t="s">
        <v>24</v>
      </c>
      <c r="V12" s="7"/>
      <c r="W12" s="7"/>
      <c r="X12" s="7"/>
      <c r="Y12" s="7"/>
      <c r="Z12" s="7" t="s">
        <v>24</v>
      </c>
      <c r="AA12" s="7" t="s">
        <v>24</v>
      </c>
      <c r="AB12" s="7" t="s">
        <v>24</v>
      </c>
      <c r="AC12" s="7"/>
      <c r="AD12" s="7"/>
      <c r="AE12" s="7"/>
      <c r="AF12" s="7"/>
      <c r="AG12" s="7" t="s">
        <v>24</v>
      </c>
      <c r="AH12" s="7"/>
      <c r="AI12" s="8">
        <f t="shared" si="0"/>
        <v>10</v>
      </c>
      <c r="AJ12" s="8">
        <f t="shared" si="1"/>
        <v>10</v>
      </c>
      <c r="AK12" s="8">
        <f t="shared" si="2"/>
        <v>0</v>
      </c>
      <c r="AL12" s="8">
        <f t="shared" si="3"/>
        <v>0</v>
      </c>
      <c r="AM12" s="9">
        <f t="shared" si="4"/>
        <v>100</v>
      </c>
      <c r="AN12" s="47" t="s">
        <v>11</v>
      </c>
      <c r="AP12" s="23"/>
      <c r="AQ12" s="23"/>
      <c r="AR12" s="23"/>
      <c r="AS12" s="23"/>
      <c r="AT12" s="23"/>
      <c r="AU12" s="23"/>
    </row>
    <row r="13" spans="1:47" ht="15.75" x14ac:dyDescent="0.25">
      <c r="A13" s="46">
        <v>7</v>
      </c>
      <c r="B13" s="27" t="s">
        <v>38</v>
      </c>
      <c r="C13" s="25" t="s">
        <v>39</v>
      </c>
      <c r="D13" s="7"/>
      <c r="E13" s="7"/>
      <c r="F13" s="7"/>
      <c r="G13" s="7"/>
      <c r="H13" s="7"/>
      <c r="I13" s="7"/>
      <c r="J13" s="7"/>
      <c r="K13" s="7"/>
      <c r="L13" s="7" t="s">
        <v>24</v>
      </c>
      <c r="M13" s="7" t="s">
        <v>24</v>
      </c>
      <c r="N13" s="7" t="s">
        <v>24</v>
      </c>
      <c r="O13" s="7"/>
      <c r="P13" s="7"/>
      <c r="Q13" s="7"/>
      <c r="R13" s="7"/>
      <c r="S13" s="7" t="s">
        <v>24</v>
      </c>
      <c r="T13" s="7" t="s">
        <v>23</v>
      </c>
      <c r="U13" s="7" t="s">
        <v>24</v>
      </c>
      <c r="V13" s="7"/>
      <c r="W13" s="7"/>
      <c r="X13" s="7"/>
      <c r="Y13" s="7"/>
      <c r="Z13" s="7" t="s">
        <v>24</v>
      </c>
      <c r="AA13" s="7" t="s">
        <v>24</v>
      </c>
      <c r="AB13" s="7" t="s">
        <v>24</v>
      </c>
      <c r="AC13" s="7"/>
      <c r="AD13" s="7"/>
      <c r="AE13" s="7"/>
      <c r="AF13" s="7"/>
      <c r="AG13" s="7" t="s">
        <v>24</v>
      </c>
      <c r="AH13" s="7"/>
      <c r="AI13" s="8">
        <f t="shared" si="0"/>
        <v>10</v>
      </c>
      <c r="AJ13" s="8">
        <f t="shared" si="1"/>
        <v>9</v>
      </c>
      <c r="AK13" s="8">
        <f t="shared" si="2"/>
        <v>1</v>
      </c>
      <c r="AL13" s="8">
        <f t="shared" si="3"/>
        <v>0</v>
      </c>
      <c r="AM13" s="9">
        <f t="shared" si="4"/>
        <v>90</v>
      </c>
      <c r="AN13" s="47" t="s">
        <v>11</v>
      </c>
      <c r="AP13" s="23"/>
      <c r="AQ13" s="23"/>
      <c r="AR13" s="23"/>
      <c r="AS13" s="23"/>
      <c r="AT13" s="23"/>
      <c r="AU13" s="23"/>
    </row>
    <row r="14" spans="1:47" ht="15.75" x14ac:dyDescent="0.25">
      <c r="A14" s="46">
        <v>8</v>
      </c>
      <c r="B14" s="27" t="s">
        <v>40</v>
      </c>
      <c r="C14" s="25" t="s">
        <v>41</v>
      </c>
      <c r="D14" s="7"/>
      <c r="E14" s="7"/>
      <c r="F14" s="7"/>
      <c r="G14" s="7"/>
      <c r="H14" s="7"/>
      <c r="I14" s="7"/>
      <c r="J14" s="7"/>
      <c r="K14" s="7"/>
      <c r="L14" s="7" t="s">
        <v>24</v>
      </c>
      <c r="M14" s="7" t="s">
        <v>24</v>
      </c>
      <c r="N14" s="7" t="s">
        <v>24</v>
      </c>
      <c r="O14" s="7"/>
      <c r="P14" s="7"/>
      <c r="Q14" s="7"/>
      <c r="R14" s="7"/>
      <c r="S14" s="7" t="s">
        <v>24</v>
      </c>
      <c r="T14" s="7" t="s">
        <v>24</v>
      </c>
      <c r="U14" s="7" t="s">
        <v>24</v>
      </c>
      <c r="V14" s="192"/>
      <c r="W14" s="7"/>
      <c r="X14" s="7"/>
      <c r="Y14" s="7"/>
      <c r="Z14" s="7" t="s">
        <v>24</v>
      </c>
      <c r="AA14" s="7" t="s">
        <v>24</v>
      </c>
      <c r="AB14" s="7" t="s">
        <v>24</v>
      </c>
      <c r="AC14" s="7"/>
      <c r="AD14" s="7"/>
      <c r="AE14" s="7"/>
      <c r="AF14" s="7"/>
      <c r="AG14" s="7" t="s">
        <v>24</v>
      </c>
      <c r="AH14" s="7"/>
      <c r="AI14" s="8">
        <f t="shared" si="0"/>
        <v>10</v>
      </c>
      <c r="AJ14" s="8">
        <f t="shared" si="1"/>
        <v>10</v>
      </c>
      <c r="AK14" s="8">
        <f t="shared" si="2"/>
        <v>0</v>
      </c>
      <c r="AL14" s="8">
        <f t="shared" si="3"/>
        <v>0</v>
      </c>
      <c r="AM14" s="9">
        <f t="shared" si="4"/>
        <v>100</v>
      </c>
      <c r="AN14" s="47" t="s">
        <v>11</v>
      </c>
      <c r="AP14" s="23"/>
      <c r="AQ14" s="23"/>
      <c r="AR14" s="23"/>
      <c r="AS14" s="23"/>
      <c r="AT14" s="23"/>
      <c r="AU14" s="23"/>
    </row>
    <row r="15" spans="1:47" ht="15.75" x14ac:dyDescent="0.25">
      <c r="A15" s="46">
        <v>9</v>
      </c>
      <c r="B15" s="27" t="s">
        <v>42</v>
      </c>
      <c r="C15" s="25" t="s">
        <v>43</v>
      </c>
      <c r="D15" s="7"/>
      <c r="E15" s="7"/>
      <c r="F15" s="7"/>
      <c r="G15" s="7"/>
      <c r="H15" s="7"/>
      <c r="I15" s="7"/>
      <c r="J15" s="7"/>
      <c r="K15" s="7"/>
      <c r="L15" s="7" t="s">
        <v>24</v>
      </c>
      <c r="M15" s="7" t="s">
        <v>24</v>
      </c>
      <c r="N15" s="7" t="s">
        <v>24</v>
      </c>
      <c r="O15" s="7"/>
      <c r="P15" s="7"/>
      <c r="Q15" s="7"/>
      <c r="R15" s="7"/>
      <c r="S15" s="7" t="s">
        <v>24</v>
      </c>
      <c r="T15" s="7" t="s">
        <v>24</v>
      </c>
      <c r="U15" s="7" t="s">
        <v>24</v>
      </c>
      <c r="V15" s="7"/>
      <c r="W15" s="7"/>
      <c r="X15" s="7"/>
      <c r="Y15" s="7"/>
      <c r="Z15" s="7" t="s">
        <v>24</v>
      </c>
      <c r="AA15" s="7" t="s">
        <v>24</v>
      </c>
      <c r="AB15" s="7" t="s">
        <v>24</v>
      </c>
      <c r="AC15" s="7"/>
      <c r="AD15" s="7"/>
      <c r="AE15" s="7"/>
      <c r="AF15" s="7"/>
      <c r="AG15" s="7" t="s">
        <v>24</v>
      </c>
      <c r="AH15" s="7"/>
      <c r="AI15" s="8">
        <f t="shared" si="0"/>
        <v>10</v>
      </c>
      <c r="AJ15" s="8">
        <f t="shared" si="1"/>
        <v>10</v>
      </c>
      <c r="AK15" s="8">
        <f t="shared" si="2"/>
        <v>0</v>
      </c>
      <c r="AL15" s="8">
        <f t="shared" si="3"/>
        <v>0</v>
      </c>
      <c r="AM15" s="9">
        <f t="shared" si="4"/>
        <v>100</v>
      </c>
      <c r="AN15" s="47" t="s">
        <v>11</v>
      </c>
      <c r="AP15" s="23"/>
      <c r="AQ15" s="23"/>
      <c r="AR15" s="23"/>
      <c r="AS15" s="23"/>
      <c r="AT15" s="23"/>
      <c r="AU15" s="23"/>
    </row>
    <row r="16" spans="1:47" ht="15.75" x14ac:dyDescent="0.25">
      <c r="A16" s="46">
        <v>10</v>
      </c>
      <c r="B16" s="26" t="s">
        <v>44</v>
      </c>
      <c r="C16" s="25" t="s">
        <v>45</v>
      </c>
      <c r="D16" s="7"/>
      <c r="E16" s="7"/>
      <c r="F16" s="7"/>
      <c r="G16" s="7"/>
      <c r="H16" s="7"/>
      <c r="I16" s="7"/>
      <c r="J16" s="7"/>
      <c r="K16" s="7"/>
      <c r="L16" s="7" t="s">
        <v>24</v>
      </c>
      <c r="M16" s="7" t="s">
        <v>24</v>
      </c>
      <c r="N16" s="7" t="s">
        <v>24</v>
      </c>
      <c r="O16" s="7"/>
      <c r="P16" s="7"/>
      <c r="Q16" s="7"/>
      <c r="R16" s="7"/>
      <c r="S16" s="7" t="s">
        <v>24</v>
      </c>
      <c r="T16" s="7" t="s">
        <v>24</v>
      </c>
      <c r="U16" s="7" t="s">
        <v>24</v>
      </c>
      <c r="V16" s="7"/>
      <c r="W16" s="7"/>
      <c r="X16" s="7"/>
      <c r="Y16" s="7"/>
      <c r="Z16" s="7" t="s">
        <v>24</v>
      </c>
      <c r="AA16" s="7" t="s">
        <v>24</v>
      </c>
      <c r="AB16" s="7" t="s">
        <v>24</v>
      </c>
      <c r="AC16" s="7"/>
      <c r="AD16" s="7"/>
      <c r="AE16" s="7"/>
      <c r="AF16" s="7"/>
      <c r="AG16" s="7" t="s">
        <v>24</v>
      </c>
      <c r="AH16" s="7"/>
      <c r="AI16" s="8">
        <f t="shared" si="0"/>
        <v>10</v>
      </c>
      <c r="AJ16" s="8">
        <f t="shared" si="1"/>
        <v>10</v>
      </c>
      <c r="AK16" s="8">
        <f t="shared" si="2"/>
        <v>0</v>
      </c>
      <c r="AL16" s="8">
        <f t="shared" si="3"/>
        <v>0</v>
      </c>
      <c r="AM16" s="9">
        <f t="shared" si="4"/>
        <v>100</v>
      </c>
      <c r="AN16" s="47" t="s">
        <v>11</v>
      </c>
      <c r="AP16" s="23"/>
      <c r="AQ16" s="23"/>
      <c r="AR16" s="23"/>
      <c r="AS16" s="23"/>
      <c r="AT16" s="23"/>
      <c r="AU16" s="23"/>
    </row>
    <row r="17" spans="1:47" ht="15.75" x14ac:dyDescent="0.25">
      <c r="A17" s="46">
        <v>11</v>
      </c>
      <c r="B17" s="27" t="s">
        <v>46</v>
      </c>
      <c r="C17" s="25" t="s">
        <v>47</v>
      </c>
      <c r="D17" s="7"/>
      <c r="E17" s="7"/>
      <c r="F17" s="7"/>
      <c r="G17" s="7"/>
      <c r="H17" s="7"/>
      <c r="I17" s="7"/>
      <c r="J17" s="7"/>
      <c r="K17" s="7"/>
      <c r="L17" s="7" t="s">
        <v>23</v>
      </c>
      <c r="M17" s="7" t="s">
        <v>23</v>
      </c>
      <c r="N17" s="7" t="s">
        <v>23</v>
      </c>
      <c r="O17" s="7"/>
      <c r="P17" s="7"/>
      <c r="Q17" s="7"/>
      <c r="R17" s="7"/>
      <c r="S17" s="7" t="s">
        <v>24</v>
      </c>
      <c r="T17" s="7" t="s">
        <v>24</v>
      </c>
      <c r="U17" s="7" t="s">
        <v>24</v>
      </c>
      <c r="V17" s="7"/>
      <c r="W17" s="7"/>
      <c r="X17" s="7"/>
      <c r="Y17" s="7"/>
      <c r="Z17" s="7" t="s">
        <v>24</v>
      </c>
      <c r="AA17" s="7" t="s">
        <v>24</v>
      </c>
      <c r="AB17" s="7" t="s">
        <v>24</v>
      </c>
      <c r="AC17" s="7"/>
      <c r="AD17" s="7"/>
      <c r="AE17" s="7"/>
      <c r="AF17" s="7"/>
      <c r="AG17" s="7" t="s">
        <v>24</v>
      </c>
      <c r="AH17" s="7"/>
      <c r="AI17" s="8">
        <f t="shared" si="0"/>
        <v>10</v>
      </c>
      <c r="AJ17" s="8">
        <f t="shared" si="1"/>
        <v>7</v>
      </c>
      <c r="AK17" s="8">
        <f t="shared" si="2"/>
        <v>3</v>
      </c>
      <c r="AL17" s="8">
        <f t="shared" si="3"/>
        <v>0</v>
      </c>
      <c r="AM17" s="9">
        <f t="shared" si="4"/>
        <v>70</v>
      </c>
      <c r="AN17" s="47" t="s">
        <v>11</v>
      </c>
      <c r="AP17" s="23"/>
      <c r="AQ17" s="23"/>
      <c r="AR17" s="23"/>
      <c r="AS17" s="23"/>
      <c r="AT17" s="23"/>
      <c r="AU17" s="23"/>
    </row>
    <row r="18" spans="1:47" ht="15.75" x14ac:dyDescent="0.25">
      <c r="A18" s="46">
        <v>12</v>
      </c>
      <c r="B18" s="27" t="s">
        <v>48</v>
      </c>
      <c r="C18" s="25" t="s">
        <v>49</v>
      </c>
      <c r="D18" s="7"/>
      <c r="E18" s="7"/>
      <c r="F18" s="7"/>
      <c r="G18" s="7"/>
      <c r="H18" s="7"/>
      <c r="I18" s="7"/>
      <c r="J18" s="7"/>
      <c r="K18" s="7"/>
      <c r="L18" s="7" t="s">
        <v>24</v>
      </c>
      <c r="M18" s="7" t="s">
        <v>23</v>
      </c>
      <c r="N18" s="7" t="s">
        <v>24</v>
      </c>
      <c r="O18" s="7"/>
      <c r="P18" s="7"/>
      <c r="Q18" s="7"/>
      <c r="R18" s="7"/>
      <c r="S18" s="7" t="s">
        <v>24</v>
      </c>
      <c r="T18" s="7" t="s">
        <v>24</v>
      </c>
      <c r="U18" s="7" t="s">
        <v>24</v>
      </c>
      <c r="V18" s="7"/>
      <c r="W18" s="7"/>
      <c r="X18" s="7"/>
      <c r="Y18" s="7"/>
      <c r="Z18" s="7" t="s">
        <v>24</v>
      </c>
      <c r="AA18" s="7" t="s">
        <v>24</v>
      </c>
      <c r="AB18" s="7" t="s">
        <v>24</v>
      </c>
      <c r="AC18" s="7"/>
      <c r="AD18" s="7"/>
      <c r="AE18" s="7"/>
      <c r="AF18" s="7"/>
      <c r="AG18" s="7" t="s">
        <v>24</v>
      </c>
      <c r="AH18" s="7"/>
      <c r="AI18" s="8">
        <f t="shared" si="0"/>
        <v>10</v>
      </c>
      <c r="AJ18" s="8">
        <f t="shared" si="1"/>
        <v>9</v>
      </c>
      <c r="AK18" s="8">
        <f t="shared" si="2"/>
        <v>1</v>
      </c>
      <c r="AL18" s="8">
        <f t="shared" si="3"/>
        <v>0</v>
      </c>
      <c r="AM18" s="9">
        <f t="shared" si="4"/>
        <v>90</v>
      </c>
      <c r="AN18" s="47" t="s">
        <v>11</v>
      </c>
      <c r="AP18" s="23"/>
      <c r="AQ18" s="23"/>
      <c r="AR18" s="23"/>
      <c r="AS18" s="23"/>
      <c r="AT18" s="23"/>
      <c r="AU18" s="23"/>
    </row>
    <row r="19" spans="1:47" ht="15.75" x14ac:dyDescent="0.25">
      <c r="A19" s="46">
        <v>13</v>
      </c>
      <c r="B19" s="27" t="s">
        <v>50</v>
      </c>
      <c r="C19" s="25" t="s">
        <v>51</v>
      </c>
      <c r="D19" s="7"/>
      <c r="E19" s="7"/>
      <c r="F19" s="7"/>
      <c r="G19" s="7"/>
      <c r="H19" s="7"/>
      <c r="I19" s="7"/>
      <c r="J19" s="7"/>
      <c r="K19" s="7"/>
      <c r="L19" s="7" t="s">
        <v>24</v>
      </c>
      <c r="M19" s="7" t="s">
        <v>24</v>
      </c>
      <c r="N19" s="7" t="s">
        <v>24</v>
      </c>
      <c r="O19" s="7"/>
      <c r="P19" s="7"/>
      <c r="Q19" s="7"/>
      <c r="R19" s="7"/>
      <c r="S19" s="7" t="s">
        <v>24</v>
      </c>
      <c r="T19" s="7" t="s">
        <v>24</v>
      </c>
      <c r="U19" s="7" t="s">
        <v>24</v>
      </c>
      <c r="V19" s="7"/>
      <c r="W19" s="7"/>
      <c r="X19" s="7"/>
      <c r="Y19" s="7"/>
      <c r="Z19" s="7" t="s">
        <v>24</v>
      </c>
      <c r="AA19" s="7" t="s">
        <v>24</v>
      </c>
      <c r="AB19" s="7" t="s">
        <v>24</v>
      </c>
      <c r="AC19" s="7"/>
      <c r="AD19" s="7"/>
      <c r="AE19" s="7"/>
      <c r="AF19" s="7"/>
      <c r="AG19" s="7" t="s">
        <v>24</v>
      </c>
      <c r="AH19" s="7"/>
      <c r="AI19" s="8">
        <f t="shared" si="0"/>
        <v>10</v>
      </c>
      <c r="AJ19" s="8">
        <f t="shared" si="1"/>
        <v>10</v>
      </c>
      <c r="AK19" s="8">
        <f t="shared" si="2"/>
        <v>0</v>
      </c>
      <c r="AL19" s="8">
        <f t="shared" si="3"/>
        <v>0</v>
      </c>
      <c r="AM19" s="9">
        <f t="shared" si="4"/>
        <v>100</v>
      </c>
      <c r="AN19" s="47" t="s">
        <v>11</v>
      </c>
      <c r="AP19" s="23"/>
      <c r="AQ19" s="23"/>
      <c r="AR19" s="23"/>
      <c r="AS19" s="23"/>
      <c r="AT19" s="23"/>
      <c r="AU19" s="23"/>
    </row>
    <row r="20" spans="1:47" ht="15.75" x14ac:dyDescent="0.25">
      <c r="A20" s="46">
        <v>14</v>
      </c>
      <c r="B20" s="27" t="s">
        <v>52</v>
      </c>
      <c r="C20" s="25" t="s">
        <v>53</v>
      </c>
      <c r="D20" s="7"/>
      <c r="E20" s="7"/>
      <c r="F20" s="7"/>
      <c r="G20" s="7"/>
      <c r="H20" s="7"/>
      <c r="I20" s="7"/>
      <c r="J20" s="7"/>
      <c r="K20" s="7"/>
      <c r="L20" s="7" t="s">
        <v>24</v>
      </c>
      <c r="M20" s="7" t="s">
        <v>24</v>
      </c>
      <c r="N20" s="7" t="s">
        <v>24</v>
      </c>
      <c r="O20" s="7"/>
      <c r="P20" s="7"/>
      <c r="Q20" s="7"/>
      <c r="R20" s="7"/>
      <c r="S20" s="7" t="s">
        <v>24</v>
      </c>
      <c r="T20" s="7" t="s">
        <v>24</v>
      </c>
      <c r="U20" s="7" t="s">
        <v>24</v>
      </c>
      <c r="V20" s="7"/>
      <c r="W20" s="7"/>
      <c r="X20" s="7"/>
      <c r="Y20" s="7"/>
      <c r="Z20" s="7" t="s">
        <v>24</v>
      </c>
      <c r="AA20" s="7" t="s">
        <v>24</v>
      </c>
      <c r="AB20" s="7" t="s">
        <v>24</v>
      </c>
      <c r="AC20" s="7"/>
      <c r="AD20" s="7"/>
      <c r="AE20" s="7"/>
      <c r="AF20" s="7"/>
      <c r="AG20" s="7" t="s">
        <v>24</v>
      </c>
      <c r="AH20" s="7"/>
      <c r="AI20" s="8">
        <f t="shared" si="0"/>
        <v>10</v>
      </c>
      <c r="AJ20" s="8">
        <f t="shared" si="1"/>
        <v>10</v>
      </c>
      <c r="AK20" s="8">
        <f t="shared" si="2"/>
        <v>0</v>
      </c>
      <c r="AL20" s="8">
        <f t="shared" si="3"/>
        <v>0</v>
      </c>
      <c r="AM20" s="9">
        <f t="shared" si="4"/>
        <v>100</v>
      </c>
      <c r="AN20" s="47" t="s">
        <v>11</v>
      </c>
      <c r="AP20" s="23"/>
      <c r="AQ20" s="23"/>
      <c r="AR20" s="23"/>
      <c r="AS20" s="23"/>
      <c r="AT20" s="23"/>
      <c r="AU20" s="23"/>
    </row>
    <row r="21" spans="1:47" ht="15.75" x14ac:dyDescent="0.25">
      <c r="A21" s="46">
        <v>15</v>
      </c>
      <c r="B21" s="27" t="s">
        <v>54</v>
      </c>
      <c r="C21" s="25" t="s">
        <v>55</v>
      </c>
      <c r="D21" s="7"/>
      <c r="E21" s="7"/>
      <c r="F21" s="7"/>
      <c r="G21" s="7"/>
      <c r="H21" s="7"/>
      <c r="I21" s="7"/>
      <c r="J21" s="7"/>
      <c r="K21" s="7"/>
      <c r="L21" s="7" t="s">
        <v>24</v>
      </c>
      <c r="M21" s="7" t="s">
        <v>24</v>
      </c>
      <c r="N21" s="7" t="s">
        <v>24</v>
      </c>
      <c r="O21" s="7"/>
      <c r="P21" s="7"/>
      <c r="Q21" s="7"/>
      <c r="R21" s="7"/>
      <c r="S21" s="7" t="s">
        <v>24</v>
      </c>
      <c r="T21" s="7" t="s">
        <v>24</v>
      </c>
      <c r="U21" s="7" t="s">
        <v>24</v>
      </c>
      <c r="V21" s="7"/>
      <c r="W21" s="7"/>
      <c r="X21" s="7"/>
      <c r="Y21" s="7"/>
      <c r="Z21" s="7" t="s">
        <v>24</v>
      </c>
      <c r="AA21" s="7" t="s">
        <v>23</v>
      </c>
      <c r="AB21" s="7" t="s">
        <v>24</v>
      </c>
      <c r="AC21" s="7"/>
      <c r="AD21" s="7"/>
      <c r="AE21" s="7"/>
      <c r="AF21" s="7"/>
      <c r="AG21" s="7" t="s">
        <v>24</v>
      </c>
      <c r="AH21" s="7"/>
      <c r="AI21" s="8">
        <f t="shared" si="0"/>
        <v>10</v>
      </c>
      <c r="AJ21" s="8">
        <f t="shared" si="1"/>
        <v>9</v>
      </c>
      <c r="AK21" s="8">
        <f t="shared" si="2"/>
        <v>1</v>
      </c>
      <c r="AL21" s="8">
        <f t="shared" si="3"/>
        <v>0</v>
      </c>
      <c r="AM21" s="9">
        <f t="shared" si="4"/>
        <v>90</v>
      </c>
      <c r="AN21" s="47" t="s">
        <v>11</v>
      </c>
      <c r="AP21" s="23"/>
      <c r="AQ21" s="23"/>
      <c r="AR21" s="23"/>
      <c r="AS21" s="23"/>
      <c r="AT21" s="23"/>
      <c r="AU21" s="23"/>
    </row>
    <row r="22" spans="1:47" ht="15.75" x14ac:dyDescent="0.25">
      <c r="A22" s="46">
        <v>16</v>
      </c>
      <c r="B22" s="26" t="s">
        <v>56</v>
      </c>
      <c r="C22" s="25" t="s">
        <v>57</v>
      </c>
      <c r="D22" s="7"/>
      <c r="E22" s="7"/>
      <c r="F22" s="7"/>
      <c r="G22" s="7"/>
      <c r="H22" s="7"/>
      <c r="I22" s="7"/>
      <c r="J22" s="7"/>
      <c r="K22" s="7"/>
      <c r="L22" s="7" t="s">
        <v>24</v>
      </c>
      <c r="M22" s="7" t="s">
        <v>24</v>
      </c>
      <c r="N22" s="7" t="s">
        <v>24</v>
      </c>
      <c r="O22" s="7"/>
      <c r="P22" s="7"/>
      <c r="Q22" s="7"/>
      <c r="R22" s="7"/>
      <c r="S22" s="7" t="s">
        <v>23</v>
      </c>
      <c r="T22" s="7" t="s">
        <v>24</v>
      </c>
      <c r="U22" s="7" t="s">
        <v>24</v>
      </c>
      <c r="V22" s="7"/>
      <c r="W22" s="7"/>
      <c r="X22" s="7"/>
      <c r="Y22" s="7"/>
      <c r="Z22" s="7" t="s">
        <v>24</v>
      </c>
      <c r="AA22" s="7" t="s">
        <v>24</v>
      </c>
      <c r="AB22" s="7" t="s">
        <v>24</v>
      </c>
      <c r="AC22" s="7"/>
      <c r="AD22" s="7"/>
      <c r="AE22" s="7"/>
      <c r="AF22" s="7"/>
      <c r="AG22" s="7" t="s">
        <v>24</v>
      </c>
      <c r="AH22" s="7"/>
      <c r="AI22" s="8">
        <f t="shared" si="0"/>
        <v>10</v>
      </c>
      <c r="AJ22" s="8">
        <f t="shared" si="1"/>
        <v>9</v>
      </c>
      <c r="AK22" s="8">
        <f t="shared" si="2"/>
        <v>1</v>
      </c>
      <c r="AL22" s="8">
        <f t="shared" si="3"/>
        <v>0</v>
      </c>
      <c r="AM22" s="9">
        <f t="shared" si="4"/>
        <v>90</v>
      </c>
      <c r="AN22" s="47" t="s">
        <v>11</v>
      </c>
      <c r="AP22" s="23"/>
      <c r="AQ22" s="23"/>
      <c r="AR22" s="23"/>
      <c r="AS22" s="23"/>
      <c r="AT22" s="23"/>
      <c r="AU22" s="23"/>
    </row>
    <row r="23" spans="1:47" ht="15.75" x14ac:dyDescent="0.25">
      <c r="A23" s="46">
        <v>17</v>
      </c>
      <c r="B23" s="27" t="s">
        <v>58</v>
      </c>
      <c r="C23" s="25" t="s">
        <v>59</v>
      </c>
      <c r="D23" s="7"/>
      <c r="E23" s="7"/>
      <c r="F23" s="7"/>
      <c r="G23" s="7"/>
      <c r="H23" s="7"/>
      <c r="I23" s="7"/>
      <c r="J23" s="7"/>
      <c r="K23" s="7"/>
      <c r="L23" s="7" t="s">
        <v>24</v>
      </c>
      <c r="M23" s="7" t="s">
        <v>24</v>
      </c>
      <c r="N23" s="7" t="s">
        <v>24</v>
      </c>
      <c r="O23" s="7"/>
      <c r="P23" s="7"/>
      <c r="Q23" s="7"/>
      <c r="R23" s="7"/>
      <c r="S23" s="7" t="s">
        <v>24</v>
      </c>
      <c r="T23" s="7" t="s">
        <v>24</v>
      </c>
      <c r="U23" s="7" t="s">
        <v>24</v>
      </c>
      <c r="V23" s="7"/>
      <c r="W23" s="7"/>
      <c r="X23" s="7"/>
      <c r="Y23" s="7"/>
      <c r="Z23" s="7" t="s">
        <v>24</v>
      </c>
      <c r="AA23" s="7" t="s">
        <v>24</v>
      </c>
      <c r="AB23" s="7" t="s">
        <v>24</v>
      </c>
      <c r="AC23" s="7"/>
      <c r="AD23" s="7"/>
      <c r="AE23" s="7"/>
      <c r="AF23" s="7"/>
      <c r="AG23" s="7" t="s">
        <v>24</v>
      </c>
      <c r="AH23" s="7"/>
      <c r="AI23" s="8">
        <f t="shared" si="0"/>
        <v>10</v>
      </c>
      <c r="AJ23" s="8">
        <f t="shared" si="1"/>
        <v>10</v>
      </c>
      <c r="AK23" s="8">
        <f t="shared" si="2"/>
        <v>0</v>
      </c>
      <c r="AL23" s="8">
        <f t="shared" si="3"/>
        <v>0</v>
      </c>
      <c r="AM23" s="9">
        <f t="shared" si="4"/>
        <v>100</v>
      </c>
      <c r="AN23" s="47" t="s">
        <v>11</v>
      </c>
      <c r="AP23" s="23"/>
      <c r="AQ23" s="23"/>
      <c r="AR23" s="23"/>
      <c r="AS23" s="23"/>
      <c r="AT23" s="23"/>
      <c r="AU23" s="23"/>
    </row>
    <row r="24" spans="1:47" ht="15.75" x14ac:dyDescent="0.25">
      <c r="A24" s="46">
        <v>18</v>
      </c>
      <c r="B24" s="27" t="s">
        <v>60</v>
      </c>
      <c r="C24" s="25" t="s">
        <v>61</v>
      </c>
      <c r="D24" s="7"/>
      <c r="E24" s="7"/>
      <c r="F24" s="7"/>
      <c r="G24" s="7"/>
      <c r="H24" s="7"/>
      <c r="I24" s="7"/>
      <c r="J24" s="7"/>
      <c r="K24" s="7"/>
      <c r="L24" s="7" t="s">
        <v>23</v>
      </c>
      <c r="M24" s="7" t="s">
        <v>24</v>
      </c>
      <c r="N24" s="7" t="s">
        <v>24</v>
      </c>
      <c r="O24" s="7"/>
      <c r="P24" s="7"/>
      <c r="Q24" s="7"/>
      <c r="R24" s="7"/>
      <c r="S24" s="7" t="s">
        <v>24</v>
      </c>
      <c r="T24" s="7" t="s">
        <v>24</v>
      </c>
      <c r="U24" s="7" t="s">
        <v>24</v>
      </c>
      <c r="V24" s="7"/>
      <c r="W24" s="7"/>
      <c r="X24" s="7"/>
      <c r="Y24" s="7"/>
      <c r="Z24" s="7" t="s">
        <v>24</v>
      </c>
      <c r="AA24" s="7" t="s">
        <v>24</v>
      </c>
      <c r="AB24" s="7" t="s">
        <v>24</v>
      </c>
      <c r="AC24" s="7"/>
      <c r="AD24" s="7"/>
      <c r="AE24" s="7"/>
      <c r="AF24" s="7"/>
      <c r="AG24" s="7" t="s">
        <v>24</v>
      </c>
      <c r="AH24" s="7"/>
      <c r="AI24" s="8">
        <f t="shared" si="0"/>
        <v>10</v>
      </c>
      <c r="AJ24" s="8">
        <f t="shared" si="1"/>
        <v>9</v>
      </c>
      <c r="AK24" s="8">
        <f t="shared" si="2"/>
        <v>1</v>
      </c>
      <c r="AL24" s="8">
        <f t="shared" si="3"/>
        <v>0</v>
      </c>
      <c r="AM24" s="9">
        <f t="shared" si="4"/>
        <v>90</v>
      </c>
      <c r="AN24" s="47" t="s">
        <v>11</v>
      </c>
      <c r="AP24" s="23"/>
      <c r="AQ24" s="23"/>
      <c r="AR24" s="23"/>
      <c r="AS24" s="23"/>
      <c r="AT24" s="23"/>
      <c r="AU24" s="23"/>
    </row>
    <row r="25" spans="1:47" ht="15.75" x14ac:dyDescent="0.25">
      <c r="A25" s="46">
        <v>19</v>
      </c>
      <c r="B25" s="27" t="s">
        <v>62</v>
      </c>
      <c r="C25" s="25" t="s">
        <v>63</v>
      </c>
      <c r="D25" s="7"/>
      <c r="E25" s="7"/>
      <c r="F25" s="7"/>
      <c r="G25" s="7"/>
      <c r="H25" s="7"/>
      <c r="I25" s="7"/>
      <c r="J25" s="7"/>
      <c r="K25" s="7"/>
      <c r="L25" s="7" t="s">
        <v>24</v>
      </c>
      <c r="M25" s="7" t="s">
        <v>24</v>
      </c>
      <c r="N25" s="7" t="s">
        <v>24</v>
      </c>
      <c r="O25" s="7"/>
      <c r="P25" s="7"/>
      <c r="Q25" s="7"/>
      <c r="R25" s="7"/>
      <c r="S25" s="7" t="s">
        <v>24</v>
      </c>
      <c r="T25" s="7" t="s">
        <v>24</v>
      </c>
      <c r="U25" s="7" t="s">
        <v>24</v>
      </c>
      <c r="V25" s="7"/>
      <c r="W25" s="7"/>
      <c r="X25" s="7"/>
      <c r="Y25" s="7"/>
      <c r="Z25" s="7" t="s">
        <v>24</v>
      </c>
      <c r="AA25" s="7" t="s">
        <v>24</v>
      </c>
      <c r="AB25" s="7" t="s">
        <v>24</v>
      </c>
      <c r="AC25" s="7"/>
      <c r="AD25" s="7"/>
      <c r="AE25" s="7"/>
      <c r="AF25" s="7"/>
      <c r="AG25" s="7" t="s">
        <v>24</v>
      </c>
      <c r="AH25" s="7"/>
      <c r="AI25" s="8">
        <f t="shared" si="0"/>
        <v>10</v>
      </c>
      <c r="AJ25" s="8">
        <f t="shared" si="1"/>
        <v>10</v>
      </c>
      <c r="AK25" s="8">
        <f t="shared" si="2"/>
        <v>0</v>
      </c>
      <c r="AL25" s="8">
        <f t="shared" si="3"/>
        <v>0</v>
      </c>
      <c r="AM25" s="9">
        <f t="shared" si="4"/>
        <v>100</v>
      </c>
      <c r="AN25" s="47" t="s">
        <v>11</v>
      </c>
      <c r="AP25" s="23"/>
      <c r="AQ25" s="23"/>
      <c r="AR25" s="23"/>
      <c r="AS25" s="23"/>
      <c r="AT25" s="23"/>
      <c r="AU25" s="23"/>
    </row>
    <row r="26" spans="1:47" ht="16.5" thickBot="1" x14ac:dyDescent="0.3">
      <c r="A26" s="48">
        <v>20</v>
      </c>
      <c r="B26" s="28" t="s">
        <v>64</v>
      </c>
      <c r="C26" s="29" t="s">
        <v>65</v>
      </c>
      <c r="D26" s="49"/>
      <c r="E26" s="49"/>
      <c r="F26" s="49"/>
      <c r="G26" s="49"/>
      <c r="H26" s="49"/>
      <c r="I26" s="49"/>
      <c r="J26" s="7"/>
      <c r="K26" s="49"/>
      <c r="L26" s="49" t="s">
        <v>23</v>
      </c>
      <c r="M26" s="49" t="s">
        <v>23</v>
      </c>
      <c r="N26" s="49" t="s">
        <v>23</v>
      </c>
      <c r="O26" s="7"/>
      <c r="P26" s="49"/>
      <c r="Q26" s="7"/>
      <c r="R26" s="49"/>
      <c r="S26" s="7" t="s">
        <v>24</v>
      </c>
      <c r="T26" s="7" t="s">
        <v>24</v>
      </c>
      <c r="U26" s="7" t="s">
        <v>24</v>
      </c>
      <c r="V26" s="49"/>
      <c r="W26" s="49"/>
      <c r="X26" s="49"/>
      <c r="Y26" s="49"/>
      <c r="Z26" s="7" t="s">
        <v>24</v>
      </c>
      <c r="AA26" s="7" t="s">
        <v>24</v>
      </c>
      <c r="AB26" s="7" t="s">
        <v>24</v>
      </c>
      <c r="AC26" s="7"/>
      <c r="AD26" s="49"/>
      <c r="AE26" s="7"/>
      <c r="AF26" s="7"/>
      <c r="AG26" s="7" t="s">
        <v>23</v>
      </c>
      <c r="AH26" s="49"/>
      <c r="AI26" s="50">
        <f t="shared" si="0"/>
        <v>10</v>
      </c>
      <c r="AJ26" s="50">
        <f t="shared" si="1"/>
        <v>6</v>
      </c>
      <c r="AK26" s="50">
        <f t="shared" si="2"/>
        <v>4</v>
      </c>
      <c r="AL26" s="50">
        <f t="shared" si="3"/>
        <v>0</v>
      </c>
      <c r="AM26" s="51">
        <f t="shared" si="4"/>
        <v>60</v>
      </c>
      <c r="AN26" s="47" t="s">
        <v>11</v>
      </c>
      <c r="AP26" s="23"/>
      <c r="AQ26" s="23"/>
      <c r="AR26" s="23"/>
      <c r="AS26" s="23"/>
      <c r="AT26" s="23"/>
      <c r="AU26" s="23"/>
    </row>
    <row r="27" spans="1:47" ht="15" x14ac:dyDescent="0.2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J27" s="34"/>
      <c r="AK27" s="34"/>
      <c r="AL27" s="34"/>
      <c r="AM27" s="35"/>
      <c r="AN27" s="36"/>
      <c r="AP27" s="23"/>
      <c r="AQ27" s="23"/>
      <c r="AR27" s="23"/>
      <c r="AS27" s="23"/>
      <c r="AT27" s="23"/>
      <c r="AU27" s="23"/>
    </row>
    <row r="28" spans="1:47" ht="12.75" x14ac:dyDescent="0.2">
      <c r="A28" s="30"/>
      <c r="B28" s="37"/>
      <c r="C28" s="3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5"/>
      <c r="AN28" s="36"/>
      <c r="AP28" s="23"/>
      <c r="AQ28" s="23"/>
      <c r="AR28" s="23"/>
      <c r="AS28" s="23"/>
      <c r="AT28" s="23"/>
      <c r="AU28" s="23"/>
    </row>
    <row r="29" spans="1:47" ht="15" x14ac:dyDescent="0.25">
      <c r="A29" s="30"/>
      <c r="B29" s="39"/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34"/>
      <c r="AK29" s="34"/>
      <c r="AL29" s="34"/>
      <c r="AM29" s="35"/>
      <c r="AN29" s="36"/>
      <c r="AP29" s="23"/>
      <c r="AQ29" s="23"/>
      <c r="AR29" s="23"/>
      <c r="AS29" s="23"/>
      <c r="AT29" s="23"/>
      <c r="AU29" s="23"/>
    </row>
    <row r="30" spans="1:47" ht="15" x14ac:dyDescent="0.25">
      <c r="A30" s="30"/>
      <c r="B30" s="39"/>
      <c r="C30" s="38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  <c r="AJ30" s="34"/>
      <c r="AK30" s="34"/>
      <c r="AL30" s="34"/>
      <c r="AM30" s="35"/>
      <c r="AN30" s="36"/>
      <c r="AP30" s="23"/>
      <c r="AQ30" s="23"/>
      <c r="AR30" s="23"/>
      <c r="AS30" s="23"/>
      <c r="AT30" s="23"/>
      <c r="AU30" s="23"/>
    </row>
    <row r="31" spans="1:47" ht="15" x14ac:dyDescent="0.25">
      <c r="A31" s="30"/>
      <c r="B31" s="3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34"/>
      <c r="AK31" s="34"/>
      <c r="AL31" s="34"/>
      <c r="AM31" s="35"/>
      <c r="AN31" s="36"/>
      <c r="AP31" s="23"/>
      <c r="AQ31" s="23"/>
      <c r="AR31" s="23"/>
      <c r="AS31" s="23"/>
      <c r="AT31" s="23"/>
      <c r="AU31" s="23"/>
    </row>
    <row r="32" spans="1:47" ht="12.75" x14ac:dyDescent="0.2">
      <c r="A32" s="30"/>
      <c r="B32" s="23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  <c r="AJ32" s="34"/>
      <c r="AK32" s="34"/>
      <c r="AL32" s="34"/>
      <c r="AM32" s="35"/>
      <c r="AN32" s="36"/>
      <c r="AP32" s="23"/>
      <c r="AQ32" s="23"/>
      <c r="AR32" s="23"/>
      <c r="AS32" s="23"/>
      <c r="AT32" s="23"/>
      <c r="AU32" s="23"/>
    </row>
    <row r="33" spans="1:47" ht="15" x14ac:dyDescent="0.25">
      <c r="A33" s="30"/>
      <c r="B33" s="39"/>
      <c r="C33" s="3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34"/>
      <c r="AK33" s="34"/>
      <c r="AL33" s="34"/>
      <c r="AM33" s="35"/>
      <c r="AN33" s="36"/>
      <c r="AP33" s="23"/>
      <c r="AQ33" s="23"/>
      <c r="AR33" s="23"/>
      <c r="AS33" s="23"/>
      <c r="AT33" s="23"/>
      <c r="AU33" s="23"/>
    </row>
    <row r="34" spans="1:47" ht="12.75" x14ac:dyDescent="0.2">
      <c r="A34" s="30"/>
      <c r="B34" s="23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34"/>
      <c r="AK34" s="34"/>
      <c r="AL34" s="34"/>
      <c r="AM34" s="35"/>
      <c r="AN34" s="36"/>
      <c r="AP34" s="23"/>
      <c r="AQ34" s="23"/>
      <c r="AR34" s="23"/>
      <c r="AS34" s="23"/>
      <c r="AT34" s="23"/>
      <c r="AU34" s="23"/>
    </row>
    <row r="35" spans="1:47" ht="15" x14ac:dyDescent="0.25">
      <c r="A35" s="30"/>
      <c r="B35" s="3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5"/>
      <c r="AN35" s="36"/>
      <c r="AP35" s="23"/>
      <c r="AQ35" s="23"/>
      <c r="AR35" s="23"/>
      <c r="AS35" s="23"/>
      <c r="AT35" s="23"/>
      <c r="AU35" s="23"/>
    </row>
    <row r="36" spans="1:47" ht="15" x14ac:dyDescent="0.25">
      <c r="A36" s="30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J36" s="34"/>
      <c r="AK36" s="34"/>
      <c r="AL36" s="34"/>
      <c r="AM36" s="35"/>
      <c r="AN36" s="36"/>
      <c r="AP36" s="23"/>
      <c r="AQ36" s="23"/>
      <c r="AR36" s="23"/>
      <c r="AS36" s="23"/>
      <c r="AT36" s="23"/>
      <c r="AU36" s="23"/>
    </row>
    <row r="37" spans="1:47" ht="15" x14ac:dyDescent="0.25">
      <c r="A37" s="30"/>
      <c r="B37" s="39"/>
      <c r="C37" s="3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J37" s="34"/>
      <c r="AK37" s="34"/>
      <c r="AL37" s="34"/>
      <c r="AM37" s="35"/>
      <c r="AN37" s="36"/>
      <c r="AP37" s="23"/>
      <c r="AQ37" s="23"/>
      <c r="AR37" s="23"/>
      <c r="AS37" s="23"/>
      <c r="AT37" s="23"/>
      <c r="AU37" s="23"/>
    </row>
    <row r="38" spans="1:47" ht="12.75" x14ac:dyDescent="0.2">
      <c r="A38" s="30"/>
      <c r="B38" s="23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J38" s="34"/>
      <c r="AK38" s="34"/>
      <c r="AL38" s="34"/>
      <c r="AM38" s="35"/>
      <c r="AN38" s="36"/>
      <c r="AP38" s="23"/>
      <c r="AQ38" s="23"/>
      <c r="AR38" s="23"/>
      <c r="AS38" s="23"/>
      <c r="AT38" s="23"/>
      <c r="AU38" s="23"/>
    </row>
    <row r="39" spans="1:47" ht="15" x14ac:dyDescent="0.25">
      <c r="A39" s="30"/>
      <c r="B39" s="39"/>
      <c r="C39" s="38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5"/>
      <c r="AN39" s="36"/>
      <c r="AP39" s="23"/>
      <c r="AQ39" s="23"/>
      <c r="AR39" s="23"/>
      <c r="AS39" s="23"/>
      <c r="AT39" s="23"/>
      <c r="AU39" s="23"/>
    </row>
    <row r="40" spans="1:47" ht="15" x14ac:dyDescent="0.25">
      <c r="A40" s="30"/>
      <c r="B40" s="39"/>
      <c r="C40" s="3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  <c r="AJ40" s="34"/>
      <c r="AK40" s="34"/>
      <c r="AL40" s="34"/>
      <c r="AM40" s="35"/>
      <c r="AN40" s="36"/>
      <c r="AP40" s="23"/>
      <c r="AQ40" s="23"/>
      <c r="AR40" s="23"/>
      <c r="AS40" s="23"/>
      <c r="AT40" s="23"/>
      <c r="AU40" s="23"/>
    </row>
    <row r="41" spans="1:47" ht="15" x14ac:dyDescent="0.25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4"/>
      <c r="AJ41" s="34"/>
      <c r="AK41" s="34"/>
      <c r="AL41" s="34"/>
      <c r="AM41" s="35"/>
      <c r="AN41" s="36"/>
      <c r="AP41" s="23"/>
      <c r="AQ41" s="23"/>
      <c r="AR41" s="23"/>
      <c r="AS41" s="23"/>
      <c r="AT41" s="23"/>
      <c r="AU41" s="23"/>
    </row>
    <row r="42" spans="1:47" ht="12.75" x14ac:dyDescent="0.2">
      <c r="A42" s="30"/>
      <c r="B42" s="37"/>
      <c r="C42" s="38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4"/>
      <c r="AJ42" s="34"/>
      <c r="AK42" s="34"/>
      <c r="AL42" s="34"/>
      <c r="AM42" s="35"/>
      <c r="AN42" s="36"/>
      <c r="AP42" s="23"/>
      <c r="AQ42" s="23"/>
      <c r="AR42" s="23"/>
      <c r="AS42" s="23"/>
      <c r="AT42" s="23"/>
      <c r="AU42" s="23"/>
    </row>
    <row r="43" spans="1:47" ht="12.75" x14ac:dyDescent="0.2">
      <c r="A43" s="30"/>
      <c r="B43" s="23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5"/>
      <c r="AN43" s="36"/>
      <c r="AP43" s="23"/>
      <c r="AQ43" s="23"/>
      <c r="AR43" s="23"/>
      <c r="AS43" s="23"/>
      <c r="AT43" s="23"/>
      <c r="AU43" s="23"/>
    </row>
    <row r="44" spans="1:47" ht="12.75" x14ac:dyDescent="0.2">
      <c r="A44" s="30"/>
      <c r="B44" s="23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4"/>
      <c r="AJ44" s="34"/>
      <c r="AK44" s="34"/>
      <c r="AL44" s="34"/>
      <c r="AM44" s="35"/>
      <c r="AN44" s="36"/>
      <c r="AP44" s="23"/>
      <c r="AQ44" s="23"/>
      <c r="AR44" s="23"/>
      <c r="AS44" s="23"/>
      <c r="AT44" s="23"/>
      <c r="AU44" s="23"/>
    </row>
    <row r="45" spans="1:47" ht="12.75" x14ac:dyDescent="0.2">
      <c r="A45" s="30"/>
      <c r="B45" s="23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4"/>
      <c r="AJ45" s="34"/>
      <c r="AK45" s="34"/>
      <c r="AL45" s="34"/>
      <c r="AM45" s="35"/>
      <c r="AN45" s="36"/>
      <c r="AP45" s="23"/>
      <c r="AQ45" s="23"/>
      <c r="AR45" s="23"/>
      <c r="AS45" s="23"/>
      <c r="AT45" s="23"/>
      <c r="AU45" s="23"/>
    </row>
    <row r="46" spans="1:47" x14ac:dyDescent="0.2">
      <c r="AP46" s="21"/>
      <c r="AQ46" s="21"/>
      <c r="AR46" s="21"/>
      <c r="AS46" s="21"/>
      <c r="AT46" s="21"/>
      <c r="AU46" s="21"/>
    </row>
    <row r="47" spans="1:47" x14ac:dyDescent="0.2">
      <c r="AP47" s="21"/>
      <c r="AQ47" s="21"/>
      <c r="AR47" s="21"/>
      <c r="AS47" s="21"/>
      <c r="AT47" s="21"/>
      <c r="AU47" s="21"/>
    </row>
    <row r="48" spans="1:47" x14ac:dyDescent="0.2">
      <c r="AP48" s="21"/>
      <c r="AQ48" s="21"/>
      <c r="AR48" s="21"/>
      <c r="AS48" s="21"/>
      <c r="AT48" s="21"/>
      <c r="AU48" s="21"/>
    </row>
  </sheetData>
  <mergeCells count="9">
    <mergeCell ref="A1:AN3"/>
    <mergeCell ref="L5:N5"/>
    <mergeCell ref="M4:AD4"/>
    <mergeCell ref="B4:C4"/>
    <mergeCell ref="AF4:AM4"/>
    <mergeCell ref="D4:L4"/>
    <mergeCell ref="S5:U5"/>
    <mergeCell ref="Z5:AB5"/>
    <mergeCell ref="AF5:AH5"/>
  </mergeCells>
  <phoneticPr fontId="5" type="noConversion"/>
  <conditionalFormatting sqref="D7:AH45">
    <cfRule type="cellIs" dxfId="21" priority="10" stopIfTrue="1" operator="equal">
      <formula>"A"</formula>
    </cfRule>
    <cfRule type="cellIs" dxfId="20" priority="11" stopIfTrue="1" operator="equal">
      <formula>"L"</formula>
    </cfRule>
    <cfRule type="cellIs" dxfId="19" priority="12" stopIfTrue="1" operator="equal">
      <formula>"S"</formula>
    </cfRule>
  </conditionalFormatting>
  <dataValidations count="1">
    <dataValidation type="list" operator="equal" allowBlank="1" showInputMessage="1" showErrorMessage="1" errorTitle="Soft Touch:" error="Incorrect value. Pleas enter a correct value (i.e. P, A, S, L)  in Upper Cases." sqref="D7:AH45">
      <formula1>"P,A,L,S"</formula1>
    </dataValidation>
  </dataValidations>
  <printOptions horizontalCentered="1" verticalCentered="1"/>
  <pageMargins left="0.25" right="0.25" top="0.75" bottom="0.75" header="0.3" footer="0.3"/>
  <pageSetup paperSize="5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workbookViewId="0">
      <selection activeCell="D26" sqref="D26"/>
    </sheetView>
  </sheetViews>
  <sheetFormatPr defaultRowHeight="12.75" x14ac:dyDescent="0.2"/>
  <cols>
    <col min="1" max="1" width="4.42578125" bestFit="1" customWidth="1"/>
    <col min="2" max="2" width="10.42578125" customWidth="1"/>
    <col min="3" max="3" width="23" customWidth="1"/>
    <col min="4" max="12" width="2.7109375" bestFit="1" customWidth="1"/>
    <col min="13" max="23" width="2.7109375" customWidth="1"/>
    <col min="24" max="24" width="3.42578125" customWidth="1"/>
    <col min="25" max="26" width="3" customWidth="1"/>
    <col min="27" max="27" width="3.42578125" customWidth="1"/>
    <col min="28" max="29" width="2.7109375" customWidth="1"/>
    <col min="30" max="31" width="3.140625" customWidth="1"/>
    <col min="32" max="33" width="3" bestFit="1" customWidth="1"/>
    <col min="34" max="34" width="8.5703125" bestFit="1" customWidth="1"/>
    <col min="35" max="35" width="5.5703125" bestFit="1" customWidth="1"/>
    <col min="36" max="37" width="4.85546875" bestFit="1" customWidth="1"/>
    <col min="38" max="38" width="6.28515625" bestFit="1" customWidth="1"/>
    <col min="39" max="39" width="6.140625" bestFit="1" customWidth="1"/>
    <col min="40" max="42" width="9.140625" style="129"/>
  </cols>
  <sheetData>
    <row r="1" spans="1:42" ht="12.75" customHeight="1" x14ac:dyDescent="0.2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</row>
    <row r="2" spans="1:42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42" ht="12.75" customHeight="1" thickBo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</row>
    <row r="4" spans="1:42" ht="24" customHeight="1" thickBot="1" x14ac:dyDescent="0.3">
      <c r="A4" s="124"/>
      <c r="B4" s="228" t="s">
        <v>9</v>
      </c>
      <c r="C4" s="228"/>
      <c r="D4" s="230" t="s">
        <v>70</v>
      </c>
      <c r="E4" s="230"/>
      <c r="F4" s="230"/>
      <c r="G4" s="230"/>
      <c r="H4" s="230"/>
      <c r="I4" s="230"/>
      <c r="J4" s="230"/>
      <c r="K4" s="230"/>
      <c r="L4" s="230"/>
      <c r="M4" s="230" t="s">
        <v>92</v>
      </c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29" t="s">
        <v>93</v>
      </c>
      <c r="AF4" s="229"/>
      <c r="AG4" s="229"/>
      <c r="AH4" s="229"/>
      <c r="AI4" s="229"/>
      <c r="AJ4" s="229"/>
      <c r="AK4" s="229"/>
      <c r="AL4" s="229"/>
      <c r="AM4" s="122"/>
      <c r="AN4" s="235" t="s">
        <v>79</v>
      </c>
      <c r="AO4" s="236"/>
      <c r="AP4" s="237"/>
    </row>
    <row r="5" spans="1:42" ht="16.5" thickBot="1" x14ac:dyDescent="0.25">
      <c r="D5" s="238" t="s">
        <v>95</v>
      </c>
      <c r="E5" s="239"/>
      <c r="F5" s="240"/>
      <c r="H5" s="160"/>
      <c r="I5" s="160"/>
      <c r="J5" s="238" t="s">
        <v>74</v>
      </c>
      <c r="K5" s="239"/>
      <c r="L5" s="240"/>
      <c r="O5" s="234"/>
      <c r="P5" s="234"/>
      <c r="Q5" s="234"/>
      <c r="R5" s="234"/>
      <c r="S5" s="157"/>
      <c r="T5" s="158"/>
      <c r="U5" s="158"/>
      <c r="V5" s="160"/>
      <c r="W5" s="160"/>
      <c r="X5" s="238" t="s">
        <v>75</v>
      </c>
      <c r="Y5" s="239"/>
      <c r="Z5" s="240"/>
      <c r="AA5" s="238" t="s">
        <v>77</v>
      </c>
      <c r="AB5" s="239"/>
      <c r="AC5" s="239"/>
      <c r="AD5" s="240"/>
      <c r="AE5" s="238" t="s">
        <v>78</v>
      </c>
      <c r="AF5" s="239"/>
      <c r="AG5" s="240"/>
      <c r="AN5" s="231" t="s">
        <v>76</v>
      </c>
      <c r="AO5" s="232"/>
      <c r="AP5" s="233"/>
    </row>
    <row r="6" spans="1:42" ht="26.25" thickBot="1" x14ac:dyDescent="0.25">
      <c r="A6" s="10" t="s">
        <v>0</v>
      </c>
      <c r="B6" s="10" t="s">
        <v>1</v>
      </c>
      <c r="C6" s="10" t="s">
        <v>2</v>
      </c>
      <c r="D6" s="137">
        <v>1</v>
      </c>
      <c r="E6" s="137">
        <v>2</v>
      </c>
      <c r="F6" s="137">
        <v>3</v>
      </c>
      <c r="G6" s="58">
        <v>4</v>
      </c>
      <c r="H6" s="137">
        <v>5</v>
      </c>
      <c r="I6" s="137">
        <v>6</v>
      </c>
      <c r="J6" s="137">
        <v>7</v>
      </c>
      <c r="K6" s="137">
        <v>8</v>
      </c>
      <c r="L6" s="137">
        <v>9</v>
      </c>
      <c r="M6" s="59">
        <v>10</v>
      </c>
      <c r="N6" s="58">
        <v>11</v>
      </c>
      <c r="O6" s="137">
        <v>12</v>
      </c>
      <c r="P6" s="137">
        <v>13</v>
      </c>
      <c r="Q6" s="137">
        <v>14</v>
      </c>
      <c r="R6" s="137">
        <v>14</v>
      </c>
      <c r="S6" s="137">
        <v>16</v>
      </c>
      <c r="T6" s="137">
        <v>17</v>
      </c>
      <c r="U6" s="137">
        <v>18</v>
      </c>
      <c r="V6" s="137">
        <v>19</v>
      </c>
      <c r="W6" s="137">
        <v>20</v>
      </c>
      <c r="X6" s="137">
        <v>21</v>
      </c>
      <c r="Y6" s="137">
        <v>22</v>
      </c>
      <c r="Z6" s="137">
        <v>23</v>
      </c>
      <c r="AA6" s="137">
        <v>24</v>
      </c>
      <c r="AB6" s="137">
        <v>25</v>
      </c>
      <c r="AC6" s="137">
        <v>26</v>
      </c>
      <c r="AD6" s="137">
        <v>28</v>
      </c>
      <c r="AE6" s="137">
        <v>29</v>
      </c>
      <c r="AF6" s="137">
        <v>30</v>
      </c>
      <c r="AG6" s="137">
        <v>30</v>
      </c>
      <c r="AH6" s="60" t="s">
        <v>3</v>
      </c>
      <c r="AI6" s="58" t="s">
        <v>4</v>
      </c>
      <c r="AJ6" s="58" t="s">
        <v>5</v>
      </c>
      <c r="AK6" s="58" t="s">
        <v>6</v>
      </c>
      <c r="AL6" s="60" t="s">
        <v>7</v>
      </c>
      <c r="AM6" s="125" t="s">
        <v>8</v>
      </c>
      <c r="AN6" s="130" t="s">
        <v>16</v>
      </c>
      <c r="AO6" s="130" t="s">
        <v>17</v>
      </c>
      <c r="AP6" s="130" t="s">
        <v>18</v>
      </c>
    </row>
    <row r="7" spans="1:42" ht="16.5" thickBot="1" x14ac:dyDescent="0.3">
      <c r="A7" s="61">
        <v>1</v>
      </c>
      <c r="B7" s="24" t="s">
        <v>26</v>
      </c>
      <c r="C7" s="62" t="s">
        <v>27</v>
      </c>
      <c r="D7" s="63" t="s">
        <v>24</v>
      </c>
      <c r="E7" s="64" t="s">
        <v>24</v>
      </c>
      <c r="F7" s="64"/>
      <c r="G7" s="65"/>
      <c r="H7" s="64"/>
      <c r="I7" s="65"/>
      <c r="J7" s="64" t="s">
        <v>24</v>
      </c>
      <c r="K7" s="64" t="s">
        <v>24</v>
      </c>
      <c r="L7" s="64" t="s">
        <v>24</v>
      </c>
      <c r="M7" s="65"/>
      <c r="N7" s="65"/>
      <c r="O7" s="64"/>
      <c r="P7" s="65"/>
      <c r="Q7" s="64"/>
      <c r="R7" s="64"/>
      <c r="S7" s="64"/>
      <c r="T7" s="65"/>
      <c r="U7" s="65"/>
      <c r="V7" s="64"/>
      <c r="W7" s="65"/>
      <c r="X7" s="64" t="s">
        <v>24</v>
      </c>
      <c r="Y7" s="64" t="s">
        <v>24</v>
      </c>
      <c r="Z7" s="64" t="s">
        <v>24</v>
      </c>
      <c r="AA7" s="65" t="s">
        <v>24</v>
      </c>
      <c r="AB7" s="65" t="s">
        <v>24</v>
      </c>
      <c r="AC7" s="65"/>
      <c r="AD7" s="65" t="s">
        <v>24</v>
      </c>
      <c r="AE7" s="64" t="s">
        <v>24</v>
      </c>
      <c r="AF7" s="64" t="s">
        <v>24</v>
      </c>
      <c r="AG7" s="65" t="s">
        <v>24</v>
      </c>
      <c r="AH7" s="66">
        <f t="shared" ref="AH7:AH26" si="0">COUNTIF(D7:AG7,"P")+COUNTIF(D7:AG7,"A")</f>
        <v>14</v>
      </c>
      <c r="AI7" s="66">
        <f>COUNTIF(D7:AG7,"P")</f>
        <v>14</v>
      </c>
      <c r="AJ7" s="66">
        <f>COUNTIF(D7:AG7,"A")</f>
        <v>0</v>
      </c>
      <c r="AK7" s="66">
        <f>COUNTIF(D7:AG7,"L")</f>
        <v>0</v>
      </c>
      <c r="AL7" s="67">
        <f>AI7/AH7*100</f>
        <v>100</v>
      </c>
      <c r="AM7" t="s">
        <v>12</v>
      </c>
      <c r="AN7" s="131">
        <v>20</v>
      </c>
      <c r="AO7" s="131">
        <v>20</v>
      </c>
      <c r="AP7" s="132">
        <v>1</v>
      </c>
    </row>
    <row r="8" spans="1:42" ht="16.5" thickBot="1" x14ac:dyDescent="0.3">
      <c r="A8" s="46">
        <v>2</v>
      </c>
      <c r="B8" s="26" t="s">
        <v>28</v>
      </c>
      <c r="C8" s="25" t="s">
        <v>29</v>
      </c>
      <c r="D8" s="63" t="s">
        <v>24</v>
      </c>
      <c r="E8" s="64" t="s">
        <v>24</v>
      </c>
      <c r="F8" s="64"/>
      <c r="G8" s="65"/>
      <c r="H8" s="64"/>
      <c r="I8" s="65"/>
      <c r="J8" s="64" t="s">
        <v>24</v>
      </c>
      <c r="K8" s="64" t="s">
        <v>24</v>
      </c>
      <c r="L8" s="64" t="s">
        <v>24</v>
      </c>
      <c r="M8" s="65"/>
      <c r="N8" s="65"/>
      <c r="O8" s="64"/>
      <c r="P8" s="65"/>
      <c r="Q8" s="64"/>
      <c r="R8" s="64"/>
      <c r="S8" s="64"/>
      <c r="T8" s="65"/>
      <c r="U8" s="65"/>
      <c r="V8" s="64"/>
      <c r="W8" s="65"/>
      <c r="X8" s="64" t="s">
        <v>24</v>
      </c>
      <c r="Y8" s="64" t="s">
        <v>24</v>
      </c>
      <c r="Z8" s="64" t="s">
        <v>24</v>
      </c>
      <c r="AA8" s="65" t="s">
        <v>24</v>
      </c>
      <c r="AB8" s="65" t="s">
        <v>24</v>
      </c>
      <c r="AC8" s="65"/>
      <c r="AD8" s="65" t="s">
        <v>24</v>
      </c>
      <c r="AE8" s="64" t="s">
        <v>24</v>
      </c>
      <c r="AF8" s="64" t="s">
        <v>24</v>
      </c>
      <c r="AG8" s="65" t="s">
        <v>24</v>
      </c>
      <c r="AH8" s="2">
        <f t="shared" si="0"/>
        <v>14</v>
      </c>
      <c r="AI8" s="2">
        <f t="shared" ref="AI8:AI26" si="1">COUNTIF(D8:AG8,"P")</f>
        <v>14</v>
      </c>
      <c r="AJ8" s="2">
        <f t="shared" ref="AJ8:AJ26" si="2">COUNTIF(D8:AG8,"A")</f>
        <v>0</v>
      </c>
      <c r="AK8" s="2">
        <f t="shared" ref="AK8:AK26" si="3">COUNTIF(D8:AG8,"L")</f>
        <v>0</v>
      </c>
      <c r="AL8" s="3">
        <f t="shared" ref="AL8:AL26" si="4">AI8/AH8*100</f>
        <v>100</v>
      </c>
      <c r="AM8" t="s">
        <v>12</v>
      </c>
      <c r="AN8" s="133">
        <v>20</v>
      </c>
      <c r="AO8" s="133">
        <v>20</v>
      </c>
      <c r="AP8" s="134">
        <v>1</v>
      </c>
    </row>
    <row r="9" spans="1:42" ht="16.5" thickBot="1" x14ac:dyDescent="0.3">
      <c r="A9" s="46">
        <v>3</v>
      </c>
      <c r="B9" s="27" t="s">
        <v>30</v>
      </c>
      <c r="C9" s="25" t="s">
        <v>31</v>
      </c>
      <c r="D9" s="63" t="s">
        <v>24</v>
      </c>
      <c r="E9" s="64" t="s">
        <v>24</v>
      </c>
      <c r="F9" s="64"/>
      <c r="G9" s="65"/>
      <c r="H9" s="64"/>
      <c r="I9" s="65"/>
      <c r="J9" s="64" t="s">
        <v>24</v>
      </c>
      <c r="K9" s="64" t="s">
        <v>24</v>
      </c>
      <c r="L9" s="64" t="s">
        <v>24</v>
      </c>
      <c r="M9" s="65"/>
      <c r="N9" s="65"/>
      <c r="O9" s="64"/>
      <c r="P9" s="65"/>
      <c r="Q9" s="64"/>
      <c r="R9" s="64"/>
      <c r="S9" s="64"/>
      <c r="T9" s="65"/>
      <c r="U9" s="65"/>
      <c r="V9" s="64"/>
      <c r="W9" s="65"/>
      <c r="X9" s="64" t="s">
        <v>24</v>
      </c>
      <c r="Y9" s="64" t="s">
        <v>24</v>
      </c>
      <c r="Z9" s="64" t="s">
        <v>24</v>
      </c>
      <c r="AA9" s="65" t="s">
        <v>24</v>
      </c>
      <c r="AB9" s="65" t="s">
        <v>24</v>
      </c>
      <c r="AC9" s="65"/>
      <c r="AD9" s="65" t="s">
        <v>24</v>
      </c>
      <c r="AE9" s="64" t="s">
        <v>24</v>
      </c>
      <c r="AF9" s="64" t="s">
        <v>24</v>
      </c>
      <c r="AG9" s="65" t="s">
        <v>24</v>
      </c>
      <c r="AH9" s="2">
        <f t="shared" si="0"/>
        <v>14</v>
      </c>
      <c r="AI9" s="2">
        <f t="shared" si="1"/>
        <v>14</v>
      </c>
      <c r="AJ9" s="2">
        <f t="shared" si="2"/>
        <v>0</v>
      </c>
      <c r="AK9" s="2">
        <f t="shared" si="3"/>
        <v>0</v>
      </c>
      <c r="AL9" s="3">
        <f t="shared" si="4"/>
        <v>100</v>
      </c>
      <c r="AM9" t="s">
        <v>12</v>
      </c>
      <c r="AN9" s="133">
        <v>20</v>
      </c>
      <c r="AO9" s="133">
        <v>20</v>
      </c>
      <c r="AP9" s="134">
        <v>1</v>
      </c>
    </row>
    <row r="10" spans="1:42" ht="16.5" thickBot="1" x14ac:dyDescent="0.3">
      <c r="A10" s="46">
        <v>4</v>
      </c>
      <c r="B10" s="27" t="s">
        <v>32</v>
      </c>
      <c r="C10" s="25" t="s">
        <v>33</v>
      </c>
      <c r="D10" s="63" t="s">
        <v>24</v>
      </c>
      <c r="E10" s="64" t="s">
        <v>24</v>
      </c>
      <c r="F10" s="64"/>
      <c r="G10" s="65"/>
      <c r="H10" s="64"/>
      <c r="I10" s="65"/>
      <c r="J10" s="64" t="s">
        <v>24</v>
      </c>
      <c r="K10" s="64" t="s">
        <v>24</v>
      </c>
      <c r="L10" s="64" t="s">
        <v>24</v>
      </c>
      <c r="M10" s="65"/>
      <c r="N10" s="193"/>
      <c r="O10" s="64"/>
      <c r="P10" s="65"/>
      <c r="Q10" s="64"/>
      <c r="R10" s="64"/>
      <c r="S10" s="64"/>
      <c r="T10" s="65"/>
      <c r="U10" s="65"/>
      <c r="V10" s="64"/>
      <c r="W10" s="65"/>
      <c r="X10" s="64" t="s">
        <v>24</v>
      </c>
      <c r="Y10" s="64" t="s">
        <v>24</v>
      </c>
      <c r="Z10" s="64" t="s">
        <v>24</v>
      </c>
      <c r="AA10" s="65" t="s">
        <v>24</v>
      </c>
      <c r="AB10" s="65" t="s">
        <v>24</v>
      </c>
      <c r="AC10" s="65"/>
      <c r="AD10" s="65" t="s">
        <v>24</v>
      </c>
      <c r="AE10" s="64" t="s">
        <v>24</v>
      </c>
      <c r="AF10" s="64" t="s">
        <v>24</v>
      </c>
      <c r="AG10" s="65" t="s">
        <v>24</v>
      </c>
      <c r="AH10" s="2">
        <f t="shared" si="0"/>
        <v>14</v>
      </c>
      <c r="AI10" s="2">
        <f t="shared" si="1"/>
        <v>14</v>
      </c>
      <c r="AJ10" s="2">
        <f t="shared" si="2"/>
        <v>0</v>
      </c>
      <c r="AK10" s="2">
        <f t="shared" si="3"/>
        <v>0</v>
      </c>
      <c r="AL10" s="3">
        <f t="shared" si="4"/>
        <v>100</v>
      </c>
      <c r="AM10" t="s">
        <v>12</v>
      </c>
      <c r="AN10" s="133">
        <v>20</v>
      </c>
      <c r="AO10" s="133">
        <v>17</v>
      </c>
      <c r="AP10" s="134">
        <v>0.85</v>
      </c>
    </row>
    <row r="11" spans="1:42" ht="16.5" thickBot="1" x14ac:dyDescent="0.3">
      <c r="A11" s="46">
        <v>5</v>
      </c>
      <c r="B11" s="26" t="s">
        <v>34</v>
      </c>
      <c r="C11" s="25" t="s">
        <v>35</v>
      </c>
      <c r="D11" s="63" t="s">
        <v>24</v>
      </c>
      <c r="E11" s="64" t="s">
        <v>24</v>
      </c>
      <c r="F11" s="64"/>
      <c r="G11" s="65"/>
      <c r="H11" s="64"/>
      <c r="I11" s="65"/>
      <c r="J11" s="64" t="s">
        <v>24</v>
      </c>
      <c r="K11" s="64" t="s">
        <v>24</v>
      </c>
      <c r="L11" s="64" t="s">
        <v>24</v>
      </c>
      <c r="M11" s="65"/>
      <c r="N11" s="65"/>
      <c r="O11" s="64"/>
      <c r="P11" s="65"/>
      <c r="Q11" s="64"/>
      <c r="R11" s="64"/>
      <c r="S11" s="64"/>
      <c r="T11" s="65"/>
      <c r="U11" s="65"/>
      <c r="V11" s="64"/>
      <c r="W11" s="65"/>
      <c r="X11" s="64" t="s">
        <v>24</v>
      </c>
      <c r="Y11" s="64" t="s">
        <v>24</v>
      </c>
      <c r="Z11" s="64" t="s">
        <v>24</v>
      </c>
      <c r="AA11" s="65" t="s">
        <v>24</v>
      </c>
      <c r="AB11" s="65" t="s">
        <v>24</v>
      </c>
      <c r="AC11" s="65"/>
      <c r="AD11" s="65" t="s">
        <v>24</v>
      </c>
      <c r="AE11" s="64" t="s">
        <v>24</v>
      </c>
      <c r="AF11" s="64" t="s">
        <v>24</v>
      </c>
      <c r="AG11" s="65" t="s">
        <v>24</v>
      </c>
      <c r="AH11" s="2">
        <f t="shared" si="0"/>
        <v>14</v>
      </c>
      <c r="AI11" s="2">
        <f t="shared" si="1"/>
        <v>14</v>
      </c>
      <c r="AJ11" s="2">
        <f t="shared" si="2"/>
        <v>0</v>
      </c>
      <c r="AK11" s="2">
        <f t="shared" si="3"/>
        <v>0</v>
      </c>
      <c r="AL11" s="3">
        <f t="shared" si="4"/>
        <v>100</v>
      </c>
      <c r="AM11" t="s">
        <v>12</v>
      </c>
      <c r="AN11" s="133">
        <v>20</v>
      </c>
      <c r="AO11" s="133">
        <v>19</v>
      </c>
      <c r="AP11" s="134">
        <v>0.95</v>
      </c>
    </row>
    <row r="12" spans="1:42" ht="16.5" thickBot="1" x14ac:dyDescent="0.3">
      <c r="A12" s="46">
        <v>6</v>
      </c>
      <c r="B12" s="27" t="s">
        <v>36</v>
      </c>
      <c r="C12" s="25" t="s">
        <v>37</v>
      </c>
      <c r="D12" s="63" t="s">
        <v>24</v>
      </c>
      <c r="E12" s="64" t="s">
        <v>24</v>
      </c>
      <c r="F12" s="64"/>
      <c r="G12" s="65"/>
      <c r="H12" s="64"/>
      <c r="I12" s="65"/>
      <c r="J12" s="64" t="s">
        <v>24</v>
      </c>
      <c r="K12" s="64" t="s">
        <v>24</v>
      </c>
      <c r="L12" s="64" t="s">
        <v>24</v>
      </c>
      <c r="M12" s="65"/>
      <c r="N12" s="65"/>
      <c r="O12" s="64"/>
      <c r="P12" s="65"/>
      <c r="Q12" s="64"/>
      <c r="R12" s="64"/>
      <c r="S12" s="64"/>
      <c r="T12" s="65"/>
      <c r="U12" s="65"/>
      <c r="V12" s="64"/>
      <c r="W12" s="65"/>
      <c r="X12" s="64" t="s">
        <v>23</v>
      </c>
      <c r="Y12" s="64" t="s">
        <v>24</v>
      </c>
      <c r="Z12" s="64" t="s">
        <v>24</v>
      </c>
      <c r="AA12" s="65" t="s">
        <v>24</v>
      </c>
      <c r="AB12" s="65" t="s">
        <v>23</v>
      </c>
      <c r="AC12" s="65"/>
      <c r="AD12" s="65" t="s">
        <v>24</v>
      </c>
      <c r="AE12" s="64" t="s">
        <v>24</v>
      </c>
      <c r="AF12" s="64" t="s">
        <v>24</v>
      </c>
      <c r="AG12" s="65" t="s">
        <v>24</v>
      </c>
      <c r="AH12" s="2">
        <f t="shared" si="0"/>
        <v>14</v>
      </c>
      <c r="AI12" s="2">
        <f t="shared" si="1"/>
        <v>12</v>
      </c>
      <c r="AJ12" s="2">
        <f t="shared" si="2"/>
        <v>2</v>
      </c>
      <c r="AK12" s="2">
        <f t="shared" si="3"/>
        <v>0</v>
      </c>
      <c r="AL12" s="3">
        <f t="shared" si="4"/>
        <v>85.714285714285708</v>
      </c>
      <c r="AM12" s="126" t="s">
        <v>12</v>
      </c>
      <c r="AN12" s="133">
        <v>20</v>
      </c>
      <c r="AO12" s="133">
        <v>17</v>
      </c>
      <c r="AP12" s="134">
        <v>0.85</v>
      </c>
    </row>
    <row r="13" spans="1:42" ht="16.5" thickBot="1" x14ac:dyDescent="0.3">
      <c r="A13" s="46">
        <v>7</v>
      </c>
      <c r="B13" s="27" t="s">
        <v>38</v>
      </c>
      <c r="C13" s="25" t="s">
        <v>39</v>
      </c>
      <c r="D13" s="63" t="s">
        <v>24</v>
      </c>
      <c r="E13" s="64" t="s">
        <v>24</v>
      </c>
      <c r="F13" s="64"/>
      <c r="G13" s="65"/>
      <c r="H13" s="64"/>
      <c r="I13" s="65"/>
      <c r="J13" s="64" t="s">
        <v>24</v>
      </c>
      <c r="K13" s="64" t="s">
        <v>24</v>
      </c>
      <c r="L13" s="64" t="s">
        <v>24</v>
      </c>
      <c r="M13" s="65"/>
      <c r="N13" s="65"/>
      <c r="O13" s="64"/>
      <c r="P13" s="65"/>
      <c r="Q13" s="64"/>
      <c r="R13" s="64"/>
      <c r="S13" s="64"/>
      <c r="T13" s="65"/>
      <c r="U13" s="65"/>
      <c r="V13" s="64"/>
      <c r="W13" s="65"/>
      <c r="X13" s="64" t="s">
        <v>24</v>
      </c>
      <c r="Y13" s="64" t="s">
        <v>24</v>
      </c>
      <c r="Z13" s="64" t="s">
        <v>24</v>
      </c>
      <c r="AA13" s="65" t="s">
        <v>24</v>
      </c>
      <c r="AB13" s="65" t="s">
        <v>24</v>
      </c>
      <c r="AC13" s="65"/>
      <c r="AD13" s="65" t="s">
        <v>24</v>
      </c>
      <c r="AE13" s="64" t="s">
        <v>24</v>
      </c>
      <c r="AF13" s="64" t="s">
        <v>24</v>
      </c>
      <c r="AG13" s="65" t="s">
        <v>24</v>
      </c>
      <c r="AH13" s="2">
        <f t="shared" si="0"/>
        <v>14</v>
      </c>
      <c r="AI13" s="2">
        <f t="shared" si="1"/>
        <v>14</v>
      </c>
      <c r="AJ13" s="2">
        <f t="shared" si="2"/>
        <v>0</v>
      </c>
      <c r="AK13" s="2">
        <f t="shared" si="3"/>
        <v>0</v>
      </c>
      <c r="AL13" s="3">
        <f t="shared" si="4"/>
        <v>100</v>
      </c>
      <c r="AM13" s="126" t="s">
        <v>12</v>
      </c>
      <c r="AN13" s="133">
        <v>20</v>
      </c>
      <c r="AO13" s="133">
        <v>20</v>
      </c>
      <c r="AP13" s="134">
        <v>1</v>
      </c>
    </row>
    <row r="14" spans="1:42" ht="16.5" thickBot="1" x14ac:dyDescent="0.3">
      <c r="A14" s="46">
        <v>8</v>
      </c>
      <c r="B14" s="27" t="s">
        <v>40</v>
      </c>
      <c r="C14" s="25" t="s">
        <v>41</v>
      </c>
      <c r="D14" s="63" t="s">
        <v>24</v>
      </c>
      <c r="E14" s="64" t="s">
        <v>24</v>
      </c>
      <c r="F14" s="64"/>
      <c r="G14" s="65"/>
      <c r="H14" s="64"/>
      <c r="I14" s="65"/>
      <c r="J14" s="64" t="s">
        <v>23</v>
      </c>
      <c r="K14" s="64" t="s">
        <v>24</v>
      </c>
      <c r="L14" s="64" t="s">
        <v>24</v>
      </c>
      <c r="M14" s="65"/>
      <c r="N14" s="65"/>
      <c r="O14" s="64"/>
      <c r="P14" s="65"/>
      <c r="Q14" s="64"/>
      <c r="R14" s="64"/>
      <c r="S14" s="64"/>
      <c r="T14" s="65"/>
      <c r="U14" s="65"/>
      <c r="V14" s="64"/>
      <c r="W14" s="65"/>
      <c r="X14" s="64" t="s">
        <v>24</v>
      </c>
      <c r="Y14" s="64" t="s">
        <v>24</v>
      </c>
      <c r="Z14" s="64" t="s">
        <v>23</v>
      </c>
      <c r="AA14" s="65" t="s">
        <v>24</v>
      </c>
      <c r="AB14" s="65" t="s">
        <v>24</v>
      </c>
      <c r="AC14" s="65"/>
      <c r="AD14" s="65" t="s">
        <v>24</v>
      </c>
      <c r="AE14" s="64" t="s">
        <v>24</v>
      </c>
      <c r="AF14" s="64" t="s">
        <v>24</v>
      </c>
      <c r="AG14" s="65" t="s">
        <v>24</v>
      </c>
      <c r="AH14" s="2">
        <f t="shared" si="0"/>
        <v>14</v>
      </c>
      <c r="AI14" s="2">
        <f t="shared" si="1"/>
        <v>12</v>
      </c>
      <c r="AJ14" s="2">
        <f t="shared" si="2"/>
        <v>2</v>
      </c>
      <c r="AK14" s="2">
        <f t="shared" si="3"/>
        <v>0</v>
      </c>
      <c r="AL14" s="3">
        <f t="shared" si="4"/>
        <v>85.714285714285708</v>
      </c>
      <c r="AM14" s="126" t="s">
        <v>12</v>
      </c>
      <c r="AN14" s="133">
        <v>20</v>
      </c>
      <c r="AO14" s="133">
        <v>18</v>
      </c>
      <c r="AP14" s="134">
        <v>0.9</v>
      </c>
    </row>
    <row r="15" spans="1:42" ht="16.5" thickBot="1" x14ac:dyDescent="0.3">
      <c r="A15" s="46">
        <v>9</v>
      </c>
      <c r="B15" s="27" t="s">
        <v>42</v>
      </c>
      <c r="C15" s="25" t="s">
        <v>43</v>
      </c>
      <c r="D15" s="63" t="s">
        <v>24</v>
      </c>
      <c r="E15" s="64" t="s">
        <v>24</v>
      </c>
      <c r="F15" s="64"/>
      <c r="G15" s="65"/>
      <c r="H15" s="64"/>
      <c r="I15" s="65"/>
      <c r="J15" s="64" t="s">
        <v>24</v>
      </c>
      <c r="K15" s="64" t="s">
        <v>24</v>
      </c>
      <c r="L15" s="64" t="s">
        <v>24</v>
      </c>
      <c r="M15" s="65"/>
      <c r="N15" s="65"/>
      <c r="O15" s="64"/>
      <c r="P15" s="65"/>
      <c r="Q15" s="64"/>
      <c r="R15" s="64"/>
      <c r="S15" s="64"/>
      <c r="T15" s="65"/>
      <c r="U15" s="65"/>
      <c r="V15" s="64"/>
      <c r="W15" s="65"/>
      <c r="X15" s="64" t="s">
        <v>24</v>
      </c>
      <c r="Y15" s="64" t="s">
        <v>24</v>
      </c>
      <c r="Z15" s="64" t="s">
        <v>24</v>
      </c>
      <c r="AA15" s="65" t="s">
        <v>24</v>
      </c>
      <c r="AB15" s="65" t="s">
        <v>23</v>
      </c>
      <c r="AC15" s="65"/>
      <c r="AD15" s="65" t="s">
        <v>24</v>
      </c>
      <c r="AE15" s="64" t="s">
        <v>24</v>
      </c>
      <c r="AF15" s="64" t="s">
        <v>24</v>
      </c>
      <c r="AG15" s="65" t="s">
        <v>24</v>
      </c>
      <c r="AH15" s="2">
        <f t="shared" si="0"/>
        <v>14</v>
      </c>
      <c r="AI15" s="2">
        <f t="shared" si="1"/>
        <v>13</v>
      </c>
      <c r="AJ15" s="2">
        <f t="shared" si="2"/>
        <v>1</v>
      </c>
      <c r="AK15" s="2">
        <f t="shared" si="3"/>
        <v>0</v>
      </c>
      <c r="AL15" s="3">
        <f t="shared" si="4"/>
        <v>92.857142857142861</v>
      </c>
      <c r="AM15" s="126" t="s">
        <v>12</v>
      </c>
      <c r="AN15" s="133">
        <v>20</v>
      </c>
      <c r="AO15" s="133">
        <v>20</v>
      </c>
      <c r="AP15" s="134">
        <v>1</v>
      </c>
    </row>
    <row r="16" spans="1:42" ht="16.5" thickBot="1" x14ac:dyDescent="0.3">
      <c r="A16" s="46">
        <v>10</v>
      </c>
      <c r="B16" s="26" t="s">
        <v>44</v>
      </c>
      <c r="C16" s="25" t="s">
        <v>45</v>
      </c>
      <c r="D16" s="63" t="s">
        <v>24</v>
      </c>
      <c r="E16" s="64" t="s">
        <v>24</v>
      </c>
      <c r="F16" s="64"/>
      <c r="G16" s="65"/>
      <c r="H16" s="64"/>
      <c r="I16" s="65"/>
      <c r="J16" s="64" t="s">
        <v>24</v>
      </c>
      <c r="K16" s="64" t="s">
        <v>24</v>
      </c>
      <c r="L16" s="64" t="s">
        <v>24</v>
      </c>
      <c r="M16" s="65"/>
      <c r="N16" s="65"/>
      <c r="O16" s="64"/>
      <c r="P16" s="65"/>
      <c r="Q16" s="64"/>
      <c r="R16" s="64"/>
      <c r="S16" s="64"/>
      <c r="T16" s="65"/>
      <c r="U16" s="65"/>
      <c r="V16" s="64"/>
      <c r="W16" s="65"/>
      <c r="X16" s="64" t="s">
        <v>24</v>
      </c>
      <c r="Y16" s="64" t="s">
        <v>24</v>
      </c>
      <c r="Z16" s="64" t="s">
        <v>24</v>
      </c>
      <c r="AA16" s="65" t="s">
        <v>24</v>
      </c>
      <c r="AB16" s="65" t="s">
        <v>24</v>
      </c>
      <c r="AC16" s="65"/>
      <c r="AD16" s="65" t="s">
        <v>24</v>
      </c>
      <c r="AE16" s="64" t="s">
        <v>24</v>
      </c>
      <c r="AF16" s="64" t="s">
        <v>24</v>
      </c>
      <c r="AG16" s="65" t="s">
        <v>24</v>
      </c>
      <c r="AH16" s="2">
        <f t="shared" si="0"/>
        <v>14</v>
      </c>
      <c r="AI16" s="2">
        <f t="shared" si="1"/>
        <v>14</v>
      </c>
      <c r="AJ16" s="2">
        <f t="shared" si="2"/>
        <v>0</v>
      </c>
      <c r="AK16" s="2">
        <f t="shared" si="3"/>
        <v>0</v>
      </c>
      <c r="AL16" s="3">
        <f t="shared" si="4"/>
        <v>100</v>
      </c>
      <c r="AM16" s="126" t="s">
        <v>12</v>
      </c>
      <c r="AN16" s="133">
        <v>20</v>
      </c>
      <c r="AO16" s="133">
        <v>20</v>
      </c>
      <c r="AP16" s="134">
        <v>1</v>
      </c>
    </row>
    <row r="17" spans="1:42" ht="16.5" thickBot="1" x14ac:dyDescent="0.3">
      <c r="A17" s="46">
        <v>11</v>
      </c>
      <c r="B17" s="27" t="s">
        <v>46</v>
      </c>
      <c r="C17" s="25" t="s">
        <v>47</v>
      </c>
      <c r="D17" s="63" t="s">
        <v>24</v>
      </c>
      <c r="E17" s="64" t="s">
        <v>24</v>
      </c>
      <c r="F17" s="64"/>
      <c r="G17" s="65"/>
      <c r="H17" s="64"/>
      <c r="I17" s="65"/>
      <c r="J17" s="64" t="s">
        <v>24</v>
      </c>
      <c r="K17" s="64" t="s">
        <v>24</v>
      </c>
      <c r="L17" s="64" t="s">
        <v>24</v>
      </c>
      <c r="M17" s="65"/>
      <c r="N17" s="65"/>
      <c r="O17" s="64"/>
      <c r="P17" s="65"/>
      <c r="Q17" s="64"/>
      <c r="R17" s="64"/>
      <c r="S17" s="64"/>
      <c r="T17" s="65"/>
      <c r="U17" s="65"/>
      <c r="V17" s="64"/>
      <c r="W17" s="65"/>
      <c r="X17" s="64" t="s">
        <v>24</v>
      </c>
      <c r="Y17" s="64" t="s">
        <v>24</v>
      </c>
      <c r="Z17" s="64" t="s">
        <v>24</v>
      </c>
      <c r="AA17" s="65" t="s">
        <v>24</v>
      </c>
      <c r="AB17" s="65" t="s">
        <v>24</v>
      </c>
      <c r="AC17" s="65"/>
      <c r="AD17" s="65" t="s">
        <v>24</v>
      </c>
      <c r="AE17" s="64" t="s">
        <v>23</v>
      </c>
      <c r="AF17" s="64" t="s">
        <v>24</v>
      </c>
      <c r="AG17" s="65" t="s">
        <v>24</v>
      </c>
      <c r="AH17" s="2">
        <f t="shared" si="0"/>
        <v>14</v>
      </c>
      <c r="AI17" s="2">
        <f t="shared" si="1"/>
        <v>13</v>
      </c>
      <c r="AJ17" s="2">
        <f t="shared" si="2"/>
        <v>1</v>
      </c>
      <c r="AK17" s="2">
        <f t="shared" si="3"/>
        <v>0</v>
      </c>
      <c r="AL17" s="3">
        <f t="shared" si="4"/>
        <v>92.857142857142861</v>
      </c>
      <c r="AM17" s="126" t="s">
        <v>12</v>
      </c>
      <c r="AN17" s="133">
        <v>20</v>
      </c>
      <c r="AO17" s="133">
        <v>19</v>
      </c>
      <c r="AP17" s="134">
        <v>0.95</v>
      </c>
    </row>
    <row r="18" spans="1:42" ht="16.5" thickBot="1" x14ac:dyDescent="0.3">
      <c r="A18" s="46">
        <v>12</v>
      </c>
      <c r="B18" s="27" t="s">
        <v>48</v>
      </c>
      <c r="C18" s="25" t="s">
        <v>49</v>
      </c>
      <c r="D18" s="63" t="s">
        <v>24</v>
      </c>
      <c r="E18" s="64" t="s">
        <v>24</v>
      </c>
      <c r="F18" s="64"/>
      <c r="G18" s="65"/>
      <c r="H18" s="64"/>
      <c r="I18" s="65"/>
      <c r="J18" s="64" t="s">
        <v>24</v>
      </c>
      <c r="K18" s="64" t="s">
        <v>24</v>
      </c>
      <c r="L18" s="64" t="s">
        <v>24</v>
      </c>
      <c r="M18" s="65"/>
      <c r="N18" s="65"/>
      <c r="O18" s="64"/>
      <c r="P18" s="65"/>
      <c r="Q18" s="64"/>
      <c r="R18" s="64"/>
      <c r="S18" s="64"/>
      <c r="T18" s="65"/>
      <c r="U18" s="65"/>
      <c r="V18" s="64"/>
      <c r="W18" s="65"/>
      <c r="X18" s="64" t="s">
        <v>23</v>
      </c>
      <c r="Y18" s="64" t="s">
        <v>24</v>
      </c>
      <c r="Z18" s="64" t="s">
        <v>24</v>
      </c>
      <c r="AA18" s="65" t="s">
        <v>24</v>
      </c>
      <c r="AB18" s="65" t="s">
        <v>24</v>
      </c>
      <c r="AC18" s="65"/>
      <c r="AD18" s="65" t="s">
        <v>24</v>
      </c>
      <c r="AE18" s="64" t="s">
        <v>24</v>
      </c>
      <c r="AF18" s="64" t="s">
        <v>24</v>
      </c>
      <c r="AG18" s="65" t="s">
        <v>24</v>
      </c>
      <c r="AH18" s="2">
        <f t="shared" si="0"/>
        <v>14</v>
      </c>
      <c r="AI18" s="2">
        <f t="shared" si="1"/>
        <v>13</v>
      </c>
      <c r="AJ18" s="2">
        <f t="shared" si="2"/>
        <v>1</v>
      </c>
      <c r="AK18" s="2">
        <f t="shared" si="3"/>
        <v>0</v>
      </c>
      <c r="AL18" s="3">
        <f t="shared" si="4"/>
        <v>92.857142857142861</v>
      </c>
      <c r="AM18" s="126" t="s">
        <v>12</v>
      </c>
      <c r="AN18" s="133">
        <v>20</v>
      </c>
      <c r="AO18" s="133">
        <v>15</v>
      </c>
      <c r="AP18" s="161">
        <v>0.75</v>
      </c>
    </row>
    <row r="19" spans="1:42" ht="16.5" thickBot="1" x14ac:dyDescent="0.3">
      <c r="A19" s="46">
        <v>13</v>
      </c>
      <c r="B19" s="27" t="s">
        <v>50</v>
      </c>
      <c r="C19" s="25" t="s">
        <v>51</v>
      </c>
      <c r="D19" s="63" t="s">
        <v>24</v>
      </c>
      <c r="E19" s="64" t="s">
        <v>24</v>
      </c>
      <c r="F19" s="64"/>
      <c r="G19" s="65"/>
      <c r="H19" s="64"/>
      <c r="I19" s="65"/>
      <c r="J19" s="64" t="s">
        <v>24</v>
      </c>
      <c r="K19" s="64" t="s">
        <v>24</v>
      </c>
      <c r="L19" s="64" t="s">
        <v>24</v>
      </c>
      <c r="M19" s="65"/>
      <c r="N19" s="65"/>
      <c r="O19" s="64"/>
      <c r="P19" s="65"/>
      <c r="Q19" s="64"/>
      <c r="R19" s="64"/>
      <c r="S19" s="64"/>
      <c r="T19" s="65"/>
      <c r="U19" s="65"/>
      <c r="V19" s="64"/>
      <c r="W19" s="65"/>
      <c r="X19" s="64" t="s">
        <v>24</v>
      </c>
      <c r="Y19" s="64" t="s">
        <v>24</v>
      </c>
      <c r="Z19" s="64" t="s">
        <v>24</v>
      </c>
      <c r="AA19" s="65" t="s">
        <v>24</v>
      </c>
      <c r="AB19" s="65" t="s">
        <v>24</v>
      </c>
      <c r="AC19" s="65"/>
      <c r="AD19" s="65" t="s">
        <v>24</v>
      </c>
      <c r="AE19" s="64" t="s">
        <v>24</v>
      </c>
      <c r="AF19" s="64" t="s">
        <v>24</v>
      </c>
      <c r="AG19" s="65" t="s">
        <v>24</v>
      </c>
      <c r="AH19" s="2">
        <f t="shared" si="0"/>
        <v>14</v>
      </c>
      <c r="AI19" s="2">
        <f t="shared" si="1"/>
        <v>14</v>
      </c>
      <c r="AJ19" s="2">
        <f t="shared" si="2"/>
        <v>0</v>
      </c>
      <c r="AK19" s="2">
        <f t="shared" si="3"/>
        <v>0</v>
      </c>
      <c r="AL19" s="3">
        <f t="shared" si="4"/>
        <v>100</v>
      </c>
      <c r="AM19" s="126" t="s">
        <v>12</v>
      </c>
      <c r="AN19" s="133">
        <v>20</v>
      </c>
      <c r="AO19" s="133">
        <v>19</v>
      </c>
      <c r="AP19" s="134">
        <v>0.95</v>
      </c>
    </row>
    <row r="20" spans="1:42" ht="16.5" thickBot="1" x14ac:dyDescent="0.3">
      <c r="A20" s="46">
        <v>14</v>
      </c>
      <c r="B20" s="27" t="s">
        <v>52</v>
      </c>
      <c r="C20" s="25" t="s">
        <v>53</v>
      </c>
      <c r="D20" s="63" t="s">
        <v>24</v>
      </c>
      <c r="E20" s="64" t="s">
        <v>24</v>
      </c>
      <c r="F20" s="64"/>
      <c r="G20" s="65"/>
      <c r="H20" s="64"/>
      <c r="I20" s="65"/>
      <c r="J20" s="64" t="s">
        <v>24</v>
      </c>
      <c r="K20" s="64" t="s">
        <v>24</v>
      </c>
      <c r="L20" s="64" t="s">
        <v>24</v>
      </c>
      <c r="M20" s="65"/>
      <c r="N20" s="65"/>
      <c r="O20" s="64"/>
      <c r="P20" s="65"/>
      <c r="Q20" s="64"/>
      <c r="R20" s="64"/>
      <c r="S20" s="64"/>
      <c r="T20" s="65"/>
      <c r="U20" s="65"/>
      <c r="V20" s="64"/>
      <c r="W20" s="65"/>
      <c r="X20" s="64" t="s">
        <v>24</v>
      </c>
      <c r="Y20" s="64" t="s">
        <v>24</v>
      </c>
      <c r="Z20" s="64" t="s">
        <v>24</v>
      </c>
      <c r="AA20" s="65" t="s">
        <v>23</v>
      </c>
      <c r="AB20" s="65" t="s">
        <v>24</v>
      </c>
      <c r="AC20" s="65"/>
      <c r="AD20" s="65" t="s">
        <v>24</v>
      </c>
      <c r="AE20" s="64" t="s">
        <v>24</v>
      </c>
      <c r="AF20" s="64" t="s">
        <v>24</v>
      </c>
      <c r="AG20" s="65" t="s">
        <v>24</v>
      </c>
      <c r="AH20" s="2">
        <f t="shared" si="0"/>
        <v>14</v>
      </c>
      <c r="AI20" s="2">
        <f t="shared" si="1"/>
        <v>13</v>
      </c>
      <c r="AJ20" s="2">
        <f t="shared" si="2"/>
        <v>1</v>
      </c>
      <c r="AK20" s="2">
        <f t="shared" si="3"/>
        <v>0</v>
      </c>
      <c r="AL20" s="3">
        <f t="shared" si="4"/>
        <v>92.857142857142861</v>
      </c>
      <c r="AM20" s="126" t="s">
        <v>12</v>
      </c>
      <c r="AN20" s="133">
        <v>20</v>
      </c>
      <c r="AO20" s="133">
        <v>17</v>
      </c>
      <c r="AP20" s="134">
        <v>0.85</v>
      </c>
    </row>
    <row r="21" spans="1:42" ht="16.5" thickBot="1" x14ac:dyDescent="0.3">
      <c r="A21" s="46">
        <v>15</v>
      </c>
      <c r="B21" s="27" t="s">
        <v>54</v>
      </c>
      <c r="C21" s="25" t="s">
        <v>55</v>
      </c>
      <c r="D21" s="63" t="s">
        <v>24</v>
      </c>
      <c r="E21" s="64" t="s">
        <v>24</v>
      </c>
      <c r="F21" s="64"/>
      <c r="G21" s="65"/>
      <c r="H21" s="64"/>
      <c r="I21" s="65"/>
      <c r="J21" s="64" t="s">
        <v>24</v>
      </c>
      <c r="K21" s="64" t="s">
        <v>24</v>
      </c>
      <c r="L21" s="64" t="s">
        <v>24</v>
      </c>
      <c r="M21" s="65"/>
      <c r="N21" s="65"/>
      <c r="O21" s="64"/>
      <c r="P21" s="65"/>
      <c r="Q21" s="64"/>
      <c r="R21" s="64"/>
      <c r="S21" s="64"/>
      <c r="T21" s="65"/>
      <c r="U21" s="65"/>
      <c r="V21" s="64"/>
      <c r="W21" s="65"/>
      <c r="X21" s="64" t="s">
        <v>24</v>
      </c>
      <c r="Y21" s="64" t="s">
        <v>24</v>
      </c>
      <c r="Z21" s="64" t="s">
        <v>24</v>
      </c>
      <c r="AA21" s="65" t="s">
        <v>24</v>
      </c>
      <c r="AB21" s="65" t="s">
        <v>24</v>
      </c>
      <c r="AC21" s="65"/>
      <c r="AD21" s="65" t="s">
        <v>24</v>
      </c>
      <c r="AE21" s="64" t="s">
        <v>24</v>
      </c>
      <c r="AF21" s="64" t="s">
        <v>24</v>
      </c>
      <c r="AG21" s="65" t="s">
        <v>24</v>
      </c>
      <c r="AH21" s="2">
        <f t="shared" si="0"/>
        <v>14</v>
      </c>
      <c r="AI21" s="2">
        <f t="shared" si="1"/>
        <v>14</v>
      </c>
      <c r="AJ21" s="2">
        <f t="shared" si="2"/>
        <v>0</v>
      </c>
      <c r="AK21" s="2">
        <f t="shared" si="3"/>
        <v>0</v>
      </c>
      <c r="AL21" s="3">
        <f t="shared" si="4"/>
        <v>100</v>
      </c>
      <c r="AM21" s="126" t="s">
        <v>12</v>
      </c>
      <c r="AN21" s="133">
        <v>20</v>
      </c>
      <c r="AO21" s="133">
        <v>18</v>
      </c>
      <c r="AP21" s="134">
        <v>0.9</v>
      </c>
    </row>
    <row r="22" spans="1:42" ht="16.5" thickBot="1" x14ac:dyDescent="0.3">
      <c r="A22" s="46">
        <v>16</v>
      </c>
      <c r="B22" s="26" t="s">
        <v>56</v>
      </c>
      <c r="C22" s="25" t="s">
        <v>57</v>
      </c>
      <c r="D22" s="63" t="s">
        <v>24</v>
      </c>
      <c r="E22" s="64" t="s">
        <v>24</v>
      </c>
      <c r="F22" s="64"/>
      <c r="G22" s="65"/>
      <c r="H22" s="64"/>
      <c r="I22" s="65"/>
      <c r="J22" s="64" t="s">
        <v>24</v>
      </c>
      <c r="K22" s="64" t="s">
        <v>24</v>
      </c>
      <c r="L22" s="64" t="s">
        <v>24</v>
      </c>
      <c r="M22" s="65"/>
      <c r="N22" s="65"/>
      <c r="O22" s="64"/>
      <c r="P22" s="65"/>
      <c r="Q22" s="64"/>
      <c r="R22" s="64"/>
      <c r="S22" s="64"/>
      <c r="T22" s="65"/>
      <c r="U22" s="65"/>
      <c r="V22" s="64"/>
      <c r="W22" s="65"/>
      <c r="X22" s="64" t="s">
        <v>23</v>
      </c>
      <c r="Y22" s="64" t="s">
        <v>24</v>
      </c>
      <c r="Z22" s="64" t="s">
        <v>24</v>
      </c>
      <c r="AA22" s="65" t="s">
        <v>24</v>
      </c>
      <c r="AB22" s="65" t="s">
        <v>23</v>
      </c>
      <c r="AC22" s="65"/>
      <c r="AD22" s="65" t="s">
        <v>24</v>
      </c>
      <c r="AE22" s="64" t="s">
        <v>24</v>
      </c>
      <c r="AF22" s="64" t="s">
        <v>24</v>
      </c>
      <c r="AG22" s="65" t="s">
        <v>24</v>
      </c>
      <c r="AH22" s="2">
        <f t="shared" si="0"/>
        <v>14</v>
      </c>
      <c r="AI22" s="2">
        <f t="shared" si="1"/>
        <v>12</v>
      </c>
      <c r="AJ22" s="2">
        <f t="shared" si="2"/>
        <v>2</v>
      </c>
      <c r="AK22" s="2">
        <f t="shared" si="3"/>
        <v>0</v>
      </c>
      <c r="AL22" s="3">
        <f t="shared" si="4"/>
        <v>85.714285714285708</v>
      </c>
      <c r="AM22" s="126" t="s">
        <v>12</v>
      </c>
      <c r="AN22" s="133">
        <v>20</v>
      </c>
      <c r="AO22" s="133">
        <v>15</v>
      </c>
      <c r="AP22" s="161">
        <v>0.75</v>
      </c>
    </row>
    <row r="23" spans="1:42" ht="16.5" thickBot="1" x14ac:dyDescent="0.3">
      <c r="A23" s="46">
        <v>17</v>
      </c>
      <c r="B23" s="27" t="s">
        <v>58</v>
      </c>
      <c r="C23" s="25" t="s">
        <v>59</v>
      </c>
      <c r="D23" s="63" t="s">
        <v>24</v>
      </c>
      <c r="E23" s="64" t="s">
        <v>24</v>
      </c>
      <c r="F23" s="64"/>
      <c r="G23" s="65"/>
      <c r="H23" s="64"/>
      <c r="I23" s="65"/>
      <c r="J23" s="64" t="s">
        <v>24</v>
      </c>
      <c r="K23" s="64" t="s">
        <v>24</v>
      </c>
      <c r="L23" s="64" t="s">
        <v>24</v>
      </c>
      <c r="M23" s="65"/>
      <c r="N23" s="65"/>
      <c r="O23" s="64"/>
      <c r="P23" s="65"/>
      <c r="Q23" s="64"/>
      <c r="R23" s="64"/>
      <c r="S23" s="64"/>
      <c r="T23" s="65"/>
      <c r="U23" s="65"/>
      <c r="V23" s="64"/>
      <c r="W23" s="65"/>
      <c r="X23" s="64" t="s">
        <v>24</v>
      </c>
      <c r="Y23" s="64" t="s">
        <v>23</v>
      </c>
      <c r="Z23" s="64" t="s">
        <v>23</v>
      </c>
      <c r="AA23" s="65" t="s">
        <v>24</v>
      </c>
      <c r="AB23" s="65" t="s">
        <v>23</v>
      </c>
      <c r="AC23" s="65"/>
      <c r="AD23" s="65" t="s">
        <v>24</v>
      </c>
      <c r="AE23" s="64" t="s">
        <v>24</v>
      </c>
      <c r="AF23" s="64" t="s">
        <v>23</v>
      </c>
      <c r="AG23" s="65" t="s">
        <v>23</v>
      </c>
      <c r="AH23" s="2">
        <f t="shared" si="0"/>
        <v>14</v>
      </c>
      <c r="AI23" s="2">
        <f t="shared" si="1"/>
        <v>9</v>
      </c>
      <c r="AJ23" s="2">
        <f t="shared" si="2"/>
        <v>5</v>
      </c>
      <c r="AK23" s="2">
        <f t="shared" si="3"/>
        <v>0</v>
      </c>
      <c r="AL23" s="3">
        <f t="shared" si="4"/>
        <v>64.285714285714292</v>
      </c>
      <c r="AM23" s="126" t="s">
        <v>12</v>
      </c>
      <c r="AN23" s="133">
        <v>20</v>
      </c>
      <c r="AO23" s="133">
        <v>17</v>
      </c>
      <c r="AP23" s="134">
        <v>0.85</v>
      </c>
    </row>
    <row r="24" spans="1:42" ht="16.5" thickBot="1" x14ac:dyDescent="0.3">
      <c r="A24" s="46">
        <v>18</v>
      </c>
      <c r="B24" s="27" t="s">
        <v>60</v>
      </c>
      <c r="C24" s="25" t="s">
        <v>61</v>
      </c>
      <c r="D24" s="63" t="s">
        <v>24</v>
      </c>
      <c r="E24" s="64" t="s">
        <v>24</v>
      </c>
      <c r="F24" s="64"/>
      <c r="G24" s="65"/>
      <c r="H24" s="64"/>
      <c r="I24" s="65"/>
      <c r="J24" s="64" t="s">
        <v>24</v>
      </c>
      <c r="K24" s="64" t="s">
        <v>24</v>
      </c>
      <c r="L24" s="64" t="s">
        <v>24</v>
      </c>
      <c r="M24" s="65"/>
      <c r="N24" s="65"/>
      <c r="O24" s="64"/>
      <c r="P24" s="65"/>
      <c r="Q24" s="64"/>
      <c r="R24" s="64"/>
      <c r="S24" s="64"/>
      <c r="T24" s="65"/>
      <c r="U24" s="65"/>
      <c r="V24" s="64"/>
      <c r="W24" s="65"/>
      <c r="X24" s="64" t="s">
        <v>23</v>
      </c>
      <c r="Y24" s="64" t="s">
        <v>24</v>
      </c>
      <c r="Z24" s="64" t="s">
        <v>24</v>
      </c>
      <c r="AA24" s="65" t="s">
        <v>24</v>
      </c>
      <c r="AB24" s="65" t="s">
        <v>24</v>
      </c>
      <c r="AC24" s="65"/>
      <c r="AD24" s="65" t="s">
        <v>24</v>
      </c>
      <c r="AE24" s="64" t="s">
        <v>24</v>
      </c>
      <c r="AF24" s="64" t="s">
        <v>24</v>
      </c>
      <c r="AG24" s="65" t="s">
        <v>24</v>
      </c>
      <c r="AH24" s="2">
        <f t="shared" si="0"/>
        <v>14</v>
      </c>
      <c r="AI24" s="2">
        <f t="shared" si="1"/>
        <v>13</v>
      </c>
      <c r="AJ24" s="2">
        <f t="shared" si="2"/>
        <v>1</v>
      </c>
      <c r="AK24" s="2">
        <f t="shared" si="3"/>
        <v>0</v>
      </c>
      <c r="AL24" s="3">
        <f t="shared" si="4"/>
        <v>92.857142857142861</v>
      </c>
      <c r="AM24" s="126" t="s">
        <v>12</v>
      </c>
      <c r="AN24" s="133">
        <v>20</v>
      </c>
      <c r="AO24" s="133">
        <v>18</v>
      </c>
      <c r="AP24" s="134">
        <v>0.9</v>
      </c>
    </row>
    <row r="25" spans="1:42" ht="16.5" thickBot="1" x14ac:dyDescent="0.3">
      <c r="A25" s="46">
        <v>19</v>
      </c>
      <c r="B25" s="27" t="s">
        <v>62</v>
      </c>
      <c r="C25" s="25" t="s">
        <v>63</v>
      </c>
      <c r="D25" s="63" t="s">
        <v>24</v>
      </c>
      <c r="E25" s="64" t="s">
        <v>24</v>
      </c>
      <c r="F25" s="64"/>
      <c r="G25" s="65"/>
      <c r="H25" s="64"/>
      <c r="I25" s="65"/>
      <c r="J25" s="64" t="s">
        <v>24</v>
      </c>
      <c r="K25" s="64" t="s">
        <v>24</v>
      </c>
      <c r="L25" s="64" t="s">
        <v>24</v>
      </c>
      <c r="M25" s="65"/>
      <c r="N25" s="65"/>
      <c r="O25" s="64"/>
      <c r="P25" s="65"/>
      <c r="Q25" s="64"/>
      <c r="R25" s="64"/>
      <c r="S25" s="64"/>
      <c r="T25" s="65"/>
      <c r="U25" s="65"/>
      <c r="V25" s="64"/>
      <c r="W25" s="65"/>
      <c r="X25" s="64" t="s">
        <v>24</v>
      </c>
      <c r="Y25" s="64" t="s">
        <v>24</v>
      </c>
      <c r="Z25" s="64" t="s">
        <v>24</v>
      </c>
      <c r="AA25" s="65" t="s">
        <v>24</v>
      </c>
      <c r="AB25" s="65" t="s">
        <v>24</v>
      </c>
      <c r="AC25" s="65"/>
      <c r="AD25" s="65" t="s">
        <v>24</v>
      </c>
      <c r="AE25" s="64" t="s">
        <v>24</v>
      </c>
      <c r="AF25" s="64" t="s">
        <v>24</v>
      </c>
      <c r="AG25" s="65" t="s">
        <v>24</v>
      </c>
      <c r="AH25" s="2">
        <f t="shared" si="0"/>
        <v>14</v>
      </c>
      <c r="AI25" s="2">
        <f t="shared" si="1"/>
        <v>14</v>
      </c>
      <c r="AJ25" s="2">
        <f t="shared" si="2"/>
        <v>0</v>
      </c>
      <c r="AK25" s="2">
        <f t="shared" si="3"/>
        <v>0</v>
      </c>
      <c r="AL25" s="3">
        <f t="shared" si="4"/>
        <v>100</v>
      </c>
      <c r="AM25" s="126" t="s">
        <v>12</v>
      </c>
      <c r="AN25" s="133">
        <v>20</v>
      </c>
      <c r="AO25" s="133">
        <v>17</v>
      </c>
      <c r="AP25" s="134">
        <v>0.85</v>
      </c>
    </row>
    <row r="26" spans="1:42" ht="16.5" thickBot="1" x14ac:dyDescent="0.3">
      <c r="A26" s="48">
        <v>20</v>
      </c>
      <c r="B26" s="28" t="s">
        <v>64</v>
      </c>
      <c r="C26" s="29" t="s">
        <v>65</v>
      </c>
      <c r="D26" s="63" t="s">
        <v>23</v>
      </c>
      <c r="E26" s="64" t="s">
        <v>24</v>
      </c>
      <c r="F26" s="64"/>
      <c r="G26" s="65"/>
      <c r="H26" s="64"/>
      <c r="I26" s="65"/>
      <c r="J26" s="64" t="s">
        <v>24</v>
      </c>
      <c r="K26" s="64" t="s">
        <v>24</v>
      </c>
      <c r="L26" s="64" t="s">
        <v>24</v>
      </c>
      <c r="M26" s="65"/>
      <c r="N26" s="65"/>
      <c r="O26" s="64"/>
      <c r="P26" s="65"/>
      <c r="Q26" s="64"/>
      <c r="R26" s="64"/>
      <c r="S26" s="64"/>
      <c r="T26" s="65"/>
      <c r="U26" s="65"/>
      <c r="V26" s="64"/>
      <c r="W26" s="65"/>
      <c r="X26" s="64" t="s">
        <v>24</v>
      </c>
      <c r="Y26" s="64" t="s">
        <v>24</v>
      </c>
      <c r="Z26" s="64" t="s">
        <v>24</v>
      </c>
      <c r="AA26" s="65" t="s">
        <v>24</v>
      </c>
      <c r="AB26" s="65" t="s">
        <v>24</v>
      </c>
      <c r="AC26" s="65"/>
      <c r="AD26" s="65" t="s">
        <v>24</v>
      </c>
      <c r="AE26" s="64" t="s">
        <v>24</v>
      </c>
      <c r="AF26" s="64" t="s">
        <v>24</v>
      </c>
      <c r="AG26" s="65" t="s">
        <v>24</v>
      </c>
      <c r="AH26" s="71">
        <f t="shared" si="0"/>
        <v>14</v>
      </c>
      <c r="AI26" s="71">
        <f t="shared" si="1"/>
        <v>13</v>
      </c>
      <c r="AJ26" s="71">
        <f t="shared" si="2"/>
        <v>1</v>
      </c>
      <c r="AK26" s="71">
        <f t="shared" si="3"/>
        <v>0</v>
      </c>
      <c r="AL26" s="72">
        <f t="shared" si="4"/>
        <v>92.857142857142861</v>
      </c>
      <c r="AM26" s="126" t="s">
        <v>12</v>
      </c>
      <c r="AN26" s="135">
        <v>20</v>
      </c>
      <c r="AO26" s="135">
        <v>18</v>
      </c>
      <c r="AP26" s="136">
        <v>0.9</v>
      </c>
    </row>
    <row r="27" spans="1:42" ht="15" x14ac:dyDescent="0.25">
      <c r="A27" s="30"/>
      <c r="B27" s="31"/>
      <c r="C27" s="32"/>
      <c r="D27" s="52"/>
      <c r="E27" s="53"/>
      <c r="F27" s="53"/>
      <c r="G27" s="54"/>
      <c r="H27" s="53"/>
      <c r="I27" s="54"/>
      <c r="J27" s="53"/>
      <c r="K27" s="53"/>
      <c r="L27" s="53"/>
      <c r="M27" s="54"/>
      <c r="N27" s="54"/>
      <c r="O27" s="53"/>
      <c r="P27" s="54"/>
      <c r="Q27" s="53"/>
      <c r="R27" s="53"/>
      <c r="S27" s="53"/>
      <c r="T27" s="54"/>
      <c r="U27" s="54"/>
      <c r="V27" s="53"/>
      <c r="W27" s="54"/>
      <c r="X27" s="53"/>
      <c r="Y27" s="53"/>
      <c r="Z27" s="53"/>
      <c r="AA27" s="54"/>
      <c r="AB27" s="54"/>
      <c r="AC27" s="54"/>
      <c r="AD27" s="54"/>
      <c r="AE27" s="53"/>
      <c r="AF27" s="53"/>
      <c r="AG27" s="54"/>
      <c r="AH27" s="55"/>
      <c r="AI27" s="55"/>
      <c r="AJ27" s="55"/>
      <c r="AK27" s="55"/>
      <c r="AL27" s="56"/>
      <c r="AM27" s="57"/>
    </row>
    <row r="28" spans="1:42" ht="15" x14ac:dyDescent="0.25">
      <c r="A28" s="30"/>
      <c r="B28" s="37"/>
      <c r="C28" s="38"/>
      <c r="D28" s="52"/>
      <c r="E28" s="53"/>
      <c r="F28" s="53"/>
      <c r="G28" s="54"/>
      <c r="H28" s="53"/>
      <c r="I28" s="54"/>
      <c r="J28" s="53"/>
      <c r="K28" s="53"/>
      <c r="L28" s="53"/>
      <c r="M28" s="54"/>
      <c r="N28" s="54"/>
      <c r="O28" s="53"/>
      <c r="P28" s="54"/>
      <c r="Q28" s="53"/>
      <c r="R28" s="53"/>
      <c r="S28" s="53"/>
      <c r="T28" s="54"/>
      <c r="U28" s="54"/>
      <c r="V28" s="53"/>
      <c r="W28" s="54"/>
      <c r="X28" s="53"/>
      <c r="Y28" s="53"/>
      <c r="Z28" s="53"/>
      <c r="AA28" s="54"/>
      <c r="AB28" s="54"/>
      <c r="AC28" s="54"/>
      <c r="AD28" s="54"/>
      <c r="AE28" s="53"/>
      <c r="AF28" s="53"/>
      <c r="AG28" s="54"/>
      <c r="AH28" s="55"/>
      <c r="AI28" s="55"/>
      <c r="AJ28" s="55"/>
      <c r="AK28" s="55"/>
      <c r="AL28" s="56"/>
      <c r="AM28" s="57"/>
    </row>
    <row r="29" spans="1:42" ht="15" x14ac:dyDescent="0.25">
      <c r="A29" s="30"/>
      <c r="B29" s="39"/>
      <c r="C29" s="38"/>
      <c r="D29" s="52"/>
      <c r="E29" s="53"/>
      <c r="F29" s="53"/>
      <c r="G29" s="54"/>
      <c r="H29" s="53"/>
      <c r="I29" s="54"/>
      <c r="J29" s="53"/>
      <c r="K29" s="53"/>
      <c r="L29" s="53"/>
      <c r="M29" s="54"/>
      <c r="N29" s="54"/>
      <c r="O29" s="53"/>
      <c r="P29" s="54"/>
      <c r="Q29" s="53"/>
      <c r="R29" s="53"/>
      <c r="S29" s="53"/>
      <c r="T29" s="54"/>
      <c r="U29" s="54"/>
      <c r="V29" s="53"/>
      <c r="W29" s="54"/>
      <c r="X29" s="53"/>
      <c r="Y29" s="53"/>
      <c r="Z29" s="53"/>
      <c r="AA29" s="54"/>
      <c r="AB29" s="54"/>
      <c r="AC29" s="54"/>
      <c r="AD29" s="54"/>
      <c r="AE29" s="53"/>
      <c r="AF29" s="53"/>
      <c r="AG29" s="54"/>
      <c r="AH29" s="55"/>
      <c r="AI29" s="55"/>
      <c r="AJ29" s="55"/>
      <c r="AK29" s="55"/>
      <c r="AL29" s="56"/>
      <c r="AM29" s="57"/>
    </row>
    <row r="30" spans="1:42" ht="15" x14ac:dyDescent="0.25">
      <c r="A30" s="30"/>
      <c r="B30" s="39"/>
      <c r="C30" s="38"/>
      <c r="D30" s="52"/>
      <c r="E30" s="53"/>
      <c r="F30" s="53"/>
      <c r="G30" s="54"/>
      <c r="H30" s="53"/>
      <c r="I30" s="54"/>
      <c r="J30" s="53"/>
      <c r="K30" s="53"/>
      <c r="L30" s="53"/>
      <c r="M30" s="54"/>
      <c r="N30" s="54"/>
      <c r="O30" s="53"/>
      <c r="P30" s="54"/>
      <c r="Q30" s="53"/>
      <c r="R30" s="53"/>
      <c r="S30" s="53"/>
      <c r="T30" s="54"/>
      <c r="U30" s="54"/>
      <c r="V30" s="53"/>
      <c r="W30" s="54"/>
      <c r="X30" s="53"/>
      <c r="Y30" s="53"/>
      <c r="Z30" s="53"/>
      <c r="AA30" s="54"/>
      <c r="AB30" s="54"/>
      <c r="AC30" s="54"/>
      <c r="AD30" s="54"/>
      <c r="AE30" s="53"/>
      <c r="AF30" s="53"/>
      <c r="AG30" s="54"/>
      <c r="AH30" s="55"/>
      <c r="AI30" s="55"/>
      <c r="AJ30" s="55"/>
      <c r="AK30" s="55"/>
      <c r="AL30" s="56"/>
      <c r="AM30" s="57"/>
    </row>
    <row r="31" spans="1:42" ht="15" x14ac:dyDescent="0.25">
      <c r="A31" s="30"/>
      <c r="B31" s="31"/>
      <c r="C31" s="32"/>
      <c r="D31" s="52"/>
      <c r="E31" s="53"/>
      <c r="F31" s="53"/>
      <c r="G31" s="54"/>
      <c r="H31" s="53"/>
      <c r="I31" s="54"/>
      <c r="J31" s="53"/>
      <c r="K31" s="53"/>
      <c r="L31" s="53"/>
      <c r="M31" s="54"/>
      <c r="N31" s="54"/>
      <c r="O31" s="53"/>
      <c r="P31" s="54"/>
      <c r="Q31" s="53"/>
      <c r="R31" s="53"/>
      <c r="S31" s="53"/>
      <c r="T31" s="54"/>
      <c r="U31" s="54"/>
      <c r="V31" s="53"/>
      <c r="W31" s="54"/>
      <c r="X31" s="53"/>
      <c r="Y31" s="53"/>
      <c r="Z31" s="53"/>
      <c r="AA31" s="54"/>
      <c r="AB31" s="54"/>
      <c r="AC31" s="54"/>
      <c r="AD31" s="54"/>
      <c r="AE31" s="53"/>
      <c r="AF31" s="53"/>
      <c r="AG31" s="54"/>
      <c r="AH31" s="55"/>
      <c r="AI31" s="55"/>
      <c r="AJ31" s="55"/>
      <c r="AK31" s="55"/>
      <c r="AL31" s="56"/>
      <c r="AM31" s="57"/>
    </row>
    <row r="32" spans="1:42" ht="15" x14ac:dyDescent="0.25">
      <c r="A32" s="30"/>
      <c r="B32" s="23"/>
      <c r="C32" s="32"/>
      <c r="D32" s="52"/>
      <c r="E32" s="53"/>
      <c r="F32" s="53"/>
      <c r="G32" s="54"/>
      <c r="H32" s="53"/>
      <c r="I32" s="54"/>
      <c r="J32" s="53"/>
      <c r="K32" s="53"/>
      <c r="L32" s="53"/>
      <c r="M32" s="54"/>
      <c r="N32" s="54"/>
      <c r="O32" s="53"/>
      <c r="P32" s="54"/>
      <c r="Q32" s="53"/>
      <c r="R32" s="53"/>
      <c r="S32" s="53"/>
      <c r="T32" s="54"/>
      <c r="U32" s="54"/>
      <c r="V32" s="53"/>
      <c r="W32" s="54"/>
      <c r="X32" s="53"/>
      <c r="Y32" s="53"/>
      <c r="Z32" s="53"/>
      <c r="AA32" s="54"/>
      <c r="AB32" s="54"/>
      <c r="AC32" s="54"/>
      <c r="AD32" s="54"/>
      <c r="AE32" s="53"/>
      <c r="AF32" s="53"/>
      <c r="AG32" s="54"/>
      <c r="AH32" s="55"/>
      <c r="AI32" s="55"/>
      <c r="AJ32" s="55"/>
      <c r="AK32" s="55"/>
      <c r="AL32" s="56"/>
      <c r="AM32" s="57"/>
    </row>
    <row r="33" spans="1:39" ht="15" x14ac:dyDescent="0.25">
      <c r="A33" s="30"/>
      <c r="B33" s="39"/>
      <c r="C33" s="38"/>
      <c r="D33" s="52"/>
      <c r="E33" s="53"/>
      <c r="F33" s="53"/>
      <c r="G33" s="54"/>
      <c r="H33" s="53"/>
      <c r="I33" s="54"/>
      <c r="J33" s="53"/>
      <c r="K33" s="53"/>
      <c r="L33" s="53"/>
      <c r="M33" s="54"/>
      <c r="N33" s="54"/>
      <c r="O33" s="53"/>
      <c r="P33" s="54"/>
      <c r="Q33" s="53"/>
      <c r="R33" s="53"/>
      <c r="S33" s="53"/>
      <c r="T33" s="54"/>
      <c r="U33" s="54"/>
      <c r="V33" s="53"/>
      <c r="W33" s="54"/>
      <c r="X33" s="53"/>
      <c r="Y33" s="53"/>
      <c r="Z33" s="53"/>
      <c r="AA33" s="54"/>
      <c r="AB33" s="54"/>
      <c r="AC33" s="54"/>
      <c r="AD33" s="54"/>
      <c r="AE33" s="53"/>
      <c r="AF33" s="53"/>
      <c r="AG33" s="54"/>
      <c r="AH33" s="55"/>
      <c r="AI33" s="55"/>
      <c r="AJ33" s="55"/>
      <c r="AK33" s="55"/>
      <c r="AL33" s="56"/>
      <c r="AM33" s="57"/>
    </row>
    <row r="34" spans="1:39" ht="15" x14ac:dyDescent="0.25">
      <c r="A34" s="30"/>
      <c r="B34" s="23"/>
      <c r="C34" s="32"/>
      <c r="D34" s="52"/>
      <c r="E34" s="53"/>
      <c r="F34" s="53"/>
      <c r="G34" s="54"/>
      <c r="H34" s="53"/>
      <c r="I34" s="54"/>
      <c r="J34" s="53"/>
      <c r="K34" s="53"/>
      <c r="L34" s="53"/>
      <c r="M34" s="54"/>
      <c r="N34" s="54"/>
      <c r="O34" s="53"/>
      <c r="P34" s="54"/>
      <c r="Q34" s="53"/>
      <c r="R34" s="53"/>
      <c r="S34" s="53"/>
      <c r="T34" s="54"/>
      <c r="U34" s="54"/>
      <c r="V34" s="53"/>
      <c r="W34" s="54"/>
      <c r="X34" s="53"/>
      <c r="Y34" s="53"/>
      <c r="Z34" s="53"/>
      <c r="AA34" s="54"/>
      <c r="AB34" s="54"/>
      <c r="AC34" s="54"/>
      <c r="AD34" s="54"/>
      <c r="AE34" s="53"/>
      <c r="AF34" s="53"/>
      <c r="AG34" s="54"/>
      <c r="AH34" s="55"/>
      <c r="AI34" s="55"/>
      <c r="AJ34" s="55"/>
      <c r="AK34" s="55"/>
      <c r="AL34" s="56"/>
      <c r="AM34" s="57"/>
    </row>
    <row r="35" spans="1:39" ht="15" x14ac:dyDescent="0.25">
      <c r="A35" s="30"/>
      <c r="B35" s="31"/>
      <c r="C35" s="32"/>
      <c r="D35" s="52"/>
      <c r="E35" s="53"/>
      <c r="F35" s="53"/>
      <c r="G35" s="54"/>
      <c r="H35" s="53"/>
      <c r="I35" s="54"/>
      <c r="J35" s="53"/>
      <c r="K35" s="53"/>
      <c r="L35" s="53"/>
      <c r="M35" s="54"/>
      <c r="N35" s="54"/>
      <c r="O35" s="53"/>
      <c r="P35" s="54"/>
      <c r="Q35" s="53"/>
      <c r="R35" s="53"/>
      <c r="S35" s="53"/>
      <c r="T35" s="54"/>
      <c r="U35" s="54"/>
      <c r="V35" s="53"/>
      <c r="W35" s="54"/>
      <c r="X35" s="53"/>
      <c r="Y35" s="53"/>
      <c r="Z35" s="53"/>
      <c r="AA35" s="54"/>
      <c r="AB35" s="54"/>
      <c r="AC35" s="54"/>
      <c r="AD35" s="54"/>
      <c r="AE35" s="53"/>
      <c r="AF35" s="53"/>
      <c r="AG35" s="54"/>
      <c r="AH35" s="55"/>
      <c r="AI35" s="55"/>
      <c r="AJ35" s="55"/>
      <c r="AK35" s="55"/>
      <c r="AL35" s="56"/>
      <c r="AM35" s="57"/>
    </row>
    <row r="36" spans="1:39" ht="15" x14ac:dyDescent="0.25">
      <c r="A36" s="30"/>
      <c r="B36" s="31"/>
      <c r="C36" s="32"/>
      <c r="D36" s="52"/>
      <c r="E36" s="53"/>
      <c r="F36" s="53"/>
      <c r="G36" s="54"/>
      <c r="H36" s="53"/>
      <c r="I36" s="54"/>
      <c r="J36" s="53"/>
      <c r="K36" s="53"/>
      <c r="L36" s="53"/>
      <c r="M36" s="54"/>
      <c r="N36" s="54"/>
      <c r="O36" s="53"/>
      <c r="P36" s="54"/>
      <c r="Q36" s="53"/>
      <c r="R36" s="53"/>
      <c r="S36" s="53"/>
      <c r="T36" s="54"/>
      <c r="U36" s="54"/>
      <c r="V36" s="53"/>
      <c r="W36" s="54"/>
      <c r="X36" s="53"/>
      <c r="Y36" s="53"/>
      <c r="Z36" s="53"/>
      <c r="AA36" s="54"/>
      <c r="AB36" s="54"/>
      <c r="AC36" s="54"/>
      <c r="AD36" s="54"/>
      <c r="AE36" s="53"/>
      <c r="AF36" s="53"/>
      <c r="AG36" s="54"/>
      <c r="AH36" s="55"/>
      <c r="AI36" s="55"/>
      <c r="AJ36" s="55"/>
      <c r="AK36" s="55"/>
      <c r="AL36" s="56"/>
      <c r="AM36" s="57"/>
    </row>
    <row r="37" spans="1:39" ht="15" x14ac:dyDescent="0.25">
      <c r="A37" s="30"/>
      <c r="B37" s="39"/>
      <c r="C37" s="38"/>
      <c r="D37" s="52"/>
      <c r="E37" s="53"/>
      <c r="F37" s="53"/>
      <c r="G37" s="54"/>
      <c r="H37" s="53"/>
      <c r="I37" s="54"/>
      <c r="J37" s="53"/>
      <c r="K37" s="53"/>
      <c r="L37" s="53"/>
      <c r="M37" s="54"/>
      <c r="N37" s="54"/>
      <c r="O37" s="53"/>
      <c r="P37" s="54"/>
      <c r="Q37" s="53"/>
      <c r="R37" s="53"/>
      <c r="S37" s="53"/>
      <c r="T37" s="54"/>
      <c r="U37" s="54"/>
      <c r="V37" s="53"/>
      <c r="W37" s="54"/>
      <c r="X37" s="53"/>
      <c r="Y37" s="53"/>
      <c r="Z37" s="53"/>
      <c r="AA37" s="54"/>
      <c r="AB37" s="54"/>
      <c r="AC37" s="54"/>
      <c r="AD37" s="54"/>
      <c r="AE37" s="53"/>
      <c r="AF37" s="53"/>
      <c r="AG37" s="54"/>
      <c r="AH37" s="55"/>
      <c r="AI37" s="55"/>
      <c r="AJ37" s="55"/>
      <c r="AK37" s="55"/>
      <c r="AL37" s="56"/>
      <c r="AM37" s="57"/>
    </row>
    <row r="38" spans="1:39" ht="15" x14ac:dyDescent="0.25">
      <c r="A38" s="30"/>
      <c r="B38" s="23"/>
      <c r="C38" s="32"/>
      <c r="D38" s="52"/>
      <c r="E38" s="53"/>
      <c r="F38" s="53"/>
      <c r="G38" s="54"/>
      <c r="H38" s="53"/>
      <c r="I38" s="54"/>
      <c r="J38" s="53"/>
      <c r="K38" s="53"/>
      <c r="L38" s="53"/>
      <c r="M38" s="54"/>
      <c r="N38" s="54"/>
      <c r="O38" s="53"/>
      <c r="P38" s="54"/>
      <c r="Q38" s="53"/>
      <c r="R38" s="53"/>
      <c r="S38" s="53"/>
      <c r="T38" s="54"/>
      <c r="U38" s="54"/>
      <c r="V38" s="53"/>
      <c r="W38" s="54"/>
      <c r="X38" s="53"/>
      <c r="Y38" s="53"/>
      <c r="Z38" s="53"/>
      <c r="AA38" s="54"/>
      <c r="AB38" s="54"/>
      <c r="AC38" s="54"/>
      <c r="AD38" s="54"/>
      <c r="AE38" s="53"/>
      <c r="AF38" s="53"/>
      <c r="AG38" s="54"/>
      <c r="AH38" s="55"/>
      <c r="AI38" s="55"/>
      <c r="AJ38" s="55"/>
      <c r="AK38" s="55"/>
      <c r="AL38" s="56"/>
      <c r="AM38" s="57"/>
    </row>
    <row r="39" spans="1:39" ht="15" x14ac:dyDescent="0.25">
      <c r="A39" s="30"/>
      <c r="B39" s="39"/>
      <c r="C39" s="38"/>
      <c r="D39" s="52"/>
      <c r="E39" s="53"/>
      <c r="F39" s="53"/>
      <c r="G39" s="54"/>
      <c r="H39" s="53"/>
      <c r="I39" s="54"/>
      <c r="J39" s="53"/>
      <c r="K39" s="53"/>
      <c r="L39" s="53"/>
      <c r="M39" s="54"/>
      <c r="N39" s="54"/>
      <c r="O39" s="53"/>
      <c r="P39" s="54"/>
      <c r="Q39" s="53"/>
      <c r="R39" s="53"/>
      <c r="S39" s="53"/>
      <c r="T39" s="54"/>
      <c r="U39" s="54"/>
      <c r="V39" s="53"/>
      <c r="W39" s="54"/>
      <c r="X39" s="53"/>
      <c r="Y39" s="53"/>
      <c r="Z39" s="53"/>
      <c r="AA39" s="54"/>
      <c r="AB39" s="54"/>
      <c r="AC39" s="54"/>
      <c r="AD39" s="54"/>
      <c r="AE39" s="53"/>
      <c r="AF39" s="53"/>
      <c r="AG39" s="54"/>
      <c r="AH39" s="55"/>
      <c r="AI39" s="55"/>
      <c r="AJ39" s="55"/>
      <c r="AK39" s="55"/>
      <c r="AL39" s="56"/>
      <c r="AM39" s="57"/>
    </row>
    <row r="40" spans="1:39" ht="15" x14ac:dyDescent="0.25">
      <c r="A40" s="30"/>
      <c r="B40" s="39"/>
      <c r="C40" s="38"/>
      <c r="D40" s="52"/>
      <c r="E40" s="53"/>
      <c r="F40" s="53"/>
      <c r="G40" s="54"/>
      <c r="H40" s="53"/>
      <c r="I40" s="54"/>
      <c r="J40" s="53"/>
      <c r="K40" s="53"/>
      <c r="L40" s="53"/>
      <c r="M40" s="54"/>
      <c r="N40" s="54"/>
      <c r="O40" s="53"/>
      <c r="P40" s="54"/>
      <c r="Q40" s="53"/>
      <c r="R40" s="53"/>
      <c r="S40" s="53"/>
      <c r="T40" s="54"/>
      <c r="U40" s="54"/>
      <c r="V40" s="53"/>
      <c r="W40" s="54"/>
      <c r="X40" s="53"/>
      <c r="Y40" s="53"/>
      <c r="Z40" s="53"/>
      <c r="AA40" s="54"/>
      <c r="AB40" s="54"/>
      <c r="AC40" s="54"/>
      <c r="AD40" s="54"/>
      <c r="AE40" s="53"/>
      <c r="AF40" s="53"/>
      <c r="AG40" s="54"/>
      <c r="AH40" s="55"/>
      <c r="AI40" s="55"/>
      <c r="AJ40" s="55"/>
      <c r="AK40" s="55"/>
      <c r="AL40" s="56"/>
      <c r="AM40" s="57"/>
    </row>
    <row r="41" spans="1:39" ht="15" x14ac:dyDescent="0.25">
      <c r="A41" s="30"/>
      <c r="B41" s="31"/>
      <c r="C41" s="32"/>
      <c r="D41" s="52"/>
      <c r="E41" s="53"/>
      <c r="F41" s="53"/>
      <c r="G41" s="54"/>
      <c r="H41" s="53"/>
      <c r="I41" s="54"/>
      <c r="J41" s="53"/>
      <c r="K41" s="53"/>
      <c r="L41" s="53"/>
      <c r="M41" s="54"/>
      <c r="N41" s="54"/>
      <c r="O41" s="53"/>
      <c r="P41" s="54"/>
      <c r="Q41" s="53"/>
      <c r="R41" s="53"/>
      <c r="S41" s="53"/>
      <c r="T41" s="54"/>
      <c r="U41" s="54"/>
      <c r="V41" s="53"/>
      <c r="W41" s="54"/>
      <c r="X41" s="53"/>
      <c r="Y41" s="53"/>
      <c r="Z41" s="53"/>
      <c r="AA41" s="54"/>
      <c r="AB41" s="54"/>
      <c r="AC41" s="54"/>
      <c r="AD41" s="54"/>
      <c r="AE41" s="53"/>
      <c r="AF41" s="53"/>
      <c r="AG41" s="54"/>
      <c r="AH41" s="55"/>
      <c r="AI41" s="55"/>
      <c r="AJ41" s="55"/>
      <c r="AK41" s="55"/>
      <c r="AL41" s="56"/>
      <c r="AM41" s="57"/>
    </row>
    <row r="42" spans="1:39" ht="15" x14ac:dyDescent="0.25">
      <c r="A42" s="30"/>
      <c r="B42" s="37"/>
      <c r="C42" s="38"/>
      <c r="D42" s="52"/>
      <c r="E42" s="53"/>
      <c r="F42" s="53"/>
      <c r="G42" s="54"/>
      <c r="H42" s="53"/>
      <c r="I42" s="54"/>
      <c r="J42" s="53"/>
      <c r="K42" s="53"/>
      <c r="L42" s="53"/>
      <c r="M42" s="54"/>
      <c r="N42" s="54"/>
      <c r="O42" s="53"/>
      <c r="P42" s="54"/>
      <c r="Q42" s="53"/>
      <c r="R42" s="53"/>
      <c r="S42" s="53"/>
      <c r="T42" s="54"/>
      <c r="U42" s="54"/>
      <c r="V42" s="53"/>
      <c r="W42" s="54"/>
      <c r="X42" s="53"/>
      <c r="Y42" s="53"/>
      <c r="Z42" s="53"/>
      <c r="AA42" s="54"/>
      <c r="AB42" s="54"/>
      <c r="AC42" s="54"/>
      <c r="AD42" s="54"/>
      <c r="AE42" s="53"/>
      <c r="AF42" s="53"/>
      <c r="AG42" s="54"/>
      <c r="AH42" s="55"/>
      <c r="AI42" s="55"/>
      <c r="AJ42" s="55"/>
      <c r="AK42" s="55"/>
      <c r="AL42" s="56"/>
      <c r="AM42" s="57"/>
    </row>
    <row r="43" spans="1:39" ht="15" x14ac:dyDescent="0.25">
      <c r="A43" s="30"/>
      <c r="B43" s="23"/>
      <c r="C43" s="32"/>
      <c r="D43" s="52"/>
      <c r="E43" s="53"/>
      <c r="F43" s="53"/>
      <c r="G43" s="54"/>
      <c r="H43" s="53"/>
      <c r="I43" s="54"/>
      <c r="J43" s="53"/>
      <c r="K43" s="53"/>
      <c r="L43" s="53"/>
      <c r="M43" s="54"/>
      <c r="N43" s="54"/>
      <c r="O43" s="53"/>
      <c r="P43" s="54"/>
      <c r="Q43" s="53"/>
      <c r="R43" s="53"/>
      <c r="S43" s="53"/>
      <c r="T43" s="54"/>
      <c r="U43" s="54"/>
      <c r="V43" s="53"/>
      <c r="W43" s="54"/>
      <c r="X43" s="53"/>
      <c r="Y43" s="53"/>
      <c r="Z43" s="53"/>
      <c r="AA43" s="54"/>
      <c r="AB43" s="54"/>
      <c r="AC43" s="54"/>
      <c r="AD43" s="54"/>
      <c r="AE43" s="53"/>
      <c r="AF43" s="53"/>
      <c r="AG43" s="54"/>
      <c r="AH43" s="55"/>
      <c r="AI43" s="55"/>
      <c r="AJ43" s="55"/>
      <c r="AK43" s="55"/>
      <c r="AL43" s="56"/>
      <c r="AM43" s="57"/>
    </row>
    <row r="44" spans="1:39" ht="15" x14ac:dyDescent="0.25">
      <c r="A44" s="30"/>
      <c r="B44" s="23"/>
      <c r="C44" s="32"/>
      <c r="D44" s="52"/>
      <c r="E44" s="53"/>
      <c r="F44" s="53"/>
      <c r="G44" s="54"/>
      <c r="H44" s="53"/>
      <c r="I44" s="54"/>
      <c r="J44" s="53"/>
      <c r="K44" s="53"/>
      <c r="L44" s="53"/>
      <c r="M44" s="54"/>
      <c r="N44" s="54"/>
      <c r="O44" s="53"/>
      <c r="P44" s="54"/>
      <c r="Q44" s="53"/>
      <c r="R44" s="53"/>
      <c r="S44" s="53"/>
      <c r="T44" s="54"/>
      <c r="U44" s="54"/>
      <c r="V44" s="53"/>
      <c r="W44" s="54"/>
      <c r="X44" s="53"/>
      <c r="Y44" s="53"/>
      <c r="Z44" s="53"/>
      <c r="AA44" s="54"/>
      <c r="AB44" s="54"/>
      <c r="AC44" s="54"/>
      <c r="AD44" s="54"/>
      <c r="AE44" s="53"/>
      <c r="AF44" s="53"/>
      <c r="AG44" s="54"/>
      <c r="AH44" s="55"/>
      <c r="AI44" s="55"/>
      <c r="AJ44" s="55"/>
      <c r="AK44" s="55"/>
      <c r="AL44" s="56"/>
      <c r="AM44" s="57"/>
    </row>
    <row r="45" spans="1:39" ht="15" x14ac:dyDescent="0.25">
      <c r="A45" s="30"/>
      <c r="B45" s="23"/>
      <c r="C45" s="32"/>
      <c r="D45" s="52"/>
      <c r="E45" s="53"/>
      <c r="F45" s="53"/>
      <c r="G45" s="54"/>
      <c r="H45" s="53"/>
      <c r="I45" s="54"/>
      <c r="J45" s="53"/>
      <c r="K45" s="53"/>
      <c r="L45" s="53"/>
      <c r="M45" s="54"/>
      <c r="N45" s="54"/>
      <c r="O45" s="53"/>
      <c r="P45" s="54"/>
      <c r="Q45" s="53"/>
      <c r="R45" s="53"/>
      <c r="S45" s="53"/>
      <c r="T45" s="54"/>
      <c r="U45" s="54"/>
      <c r="V45" s="53"/>
      <c r="W45" s="54"/>
      <c r="X45" s="53"/>
      <c r="Y45" s="53"/>
      <c r="Z45" s="53"/>
      <c r="AA45" s="54"/>
      <c r="AB45" s="54"/>
      <c r="AC45" s="54"/>
      <c r="AD45" s="54"/>
      <c r="AE45" s="53"/>
      <c r="AF45" s="53"/>
      <c r="AG45" s="54"/>
      <c r="AH45" s="55"/>
      <c r="AI45" s="55"/>
      <c r="AJ45" s="55"/>
      <c r="AK45" s="55"/>
      <c r="AL45" s="56"/>
      <c r="AM45" s="57"/>
    </row>
  </sheetData>
  <mergeCells count="13">
    <mergeCell ref="A1:AM3"/>
    <mergeCell ref="B4:C4"/>
    <mergeCell ref="AE4:AL4"/>
    <mergeCell ref="M4:AD4"/>
    <mergeCell ref="AN5:AP5"/>
    <mergeCell ref="D4:L4"/>
    <mergeCell ref="O5:R5"/>
    <mergeCell ref="AN4:AP4"/>
    <mergeCell ref="D5:F5"/>
    <mergeCell ref="J5:L5"/>
    <mergeCell ref="X5:Z5"/>
    <mergeCell ref="AA5:AD5"/>
    <mergeCell ref="AE5:AG5"/>
  </mergeCells>
  <conditionalFormatting sqref="E27:AG45 H8:H35 D7:AG26">
    <cfRule type="cellIs" dxfId="18" priority="1" stopIfTrue="1" operator="equal">
      <formula>"A"</formula>
    </cfRule>
    <cfRule type="cellIs" dxfId="17" priority="2" stopIfTrue="1" operator="equal">
      <formula>"L"</formula>
    </cfRule>
    <cfRule type="cellIs" dxfId="16" priority="3" stopIfTrue="1" operator="equal">
      <formula>"S"</formula>
    </cfRule>
  </conditionalFormatting>
  <dataValidations count="1">
    <dataValidation type="list" operator="equal" allowBlank="1" showInputMessage="1" showErrorMessage="1" errorTitle="Soft Touch:" error="Incorrect value. Pleas enter a correct value (i.e. P, A, S, L)  in Upper Cases." sqref="E27:G45 H7:AG45 D7:G26">
      <formula1>"P,A,L,S"</formula1>
    </dataValidation>
  </dataValidations>
  <printOptions horizontalCentered="1" verticalCentered="1"/>
  <pageMargins left="0.25" right="0.25" top="0.75" bottom="0.75" header="0.3" footer="0.3"/>
  <pageSetup paperSize="5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topLeftCell="A4" workbookViewId="0">
      <selection activeCell="C26" sqref="C26"/>
    </sheetView>
  </sheetViews>
  <sheetFormatPr defaultRowHeight="12.75" x14ac:dyDescent="0.2"/>
  <cols>
    <col min="1" max="1" width="4.42578125" bestFit="1" customWidth="1"/>
    <col min="2" max="2" width="8.85546875" customWidth="1"/>
    <col min="3" max="3" width="27.7109375" customWidth="1"/>
    <col min="4" max="5" width="2.7109375" bestFit="1" customWidth="1"/>
    <col min="6" max="6" width="2.28515625" bestFit="1" customWidth="1"/>
    <col min="7" max="9" width="2" bestFit="1" customWidth="1"/>
    <col min="10" max="12" width="2.28515625" bestFit="1" customWidth="1"/>
    <col min="13" max="34" width="3" bestFit="1" customWidth="1"/>
    <col min="35" max="35" width="8.5703125" bestFit="1" customWidth="1"/>
    <col min="36" max="36" width="5.5703125" bestFit="1" customWidth="1"/>
    <col min="37" max="38" width="4.85546875" bestFit="1" customWidth="1"/>
    <col min="39" max="39" width="6.28515625" bestFit="1" customWidth="1"/>
    <col min="40" max="40" width="6.140625" bestFit="1" customWidth="1"/>
  </cols>
  <sheetData>
    <row r="1" spans="1:43" ht="12.75" customHeight="1" x14ac:dyDescent="0.2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</row>
    <row r="2" spans="1:43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3" ht="12.75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41"/>
      <c r="AP3" s="241"/>
      <c r="AQ3" s="241"/>
    </row>
    <row r="4" spans="1:43" ht="18.75" thickBot="1" x14ac:dyDescent="0.3">
      <c r="A4" s="124"/>
      <c r="B4" s="242" t="s">
        <v>9</v>
      </c>
      <c r="C4" s="242"/>
      <c r="D4" s="224" t="s">
        <v>70</v>
      </c>
      <c r="E4" s="224"/>
      <c r="F4" s="224"/>
      <c r="G4" s="224"/>
      <c r="H4" s="224"/>
      <c r="I4" s="224"/>
      <c r="J4" s="224"/>
      <c r="K4" s="224"/>
      <c r="L4" s="224"/>
      <c r="M4" s="224" t="s">
        <v>96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93</v>
      </c>
      <c r="AG4" s="223"/>
      <c r="AH4" s="223"/>
      <c r="AI4" s="223"/>
      <c r="AJ4" s="223"/>
      <c r="AK4" s="223"/>
      <c r="AL4" s="223"/>
      <c r="AM4" s="223"/>
      <c r="AN4" s="122"/>
      <c r="AO4" s="241"/>
      <c r="AP4" s="241"/>
      <c r="AQ4" s="241"/>
    </row>
    <row r="5" spans="1:43" ht="13.5" thickBot="1" x14ac:dyDescent="0.25">
      <c r="H5" s="243" t="s">
        <v>80</v>
      </c>
      <c r="I5" s="244"/>
      <c r="J5" s="245"/>
      <c r="L5" s="160"/>
      <c r="M5" s="160"/>
      <c r="N5" s="246" t="s">
        <v>81</v>
      </c>
      <c r="O5" s="247"/>
      <c r="P5" s="248"/>
      <c r="S5" s="160"/>
      <c r="T5" s="160"/>
      <c r="U5" s="246" t="s">
        <v>82</v>
      </c>
      <c r="V5" s="247"/>
      <c r="W5" s="248"/>
      <c r="X5" s="164"/>
      <c r="Y5" s="164"/>
      <c r="AA5" s="160"/>
      <c r="AB5" s="246" t="s">
        <v>83</v>
      </c>
      <c r="AC5" s="247"/>
      <c r="AD5" s="248"/>
      <c r="AE5" s="160"/>
      <c r="AF5" s="160"/>
      <c r="AO5" s="241"/>
      <c r="AP5" s="241"/>
      <c r="AQ5" s="241"/>
    </row>
    <row r="6" spans="1:43" ht="26.25" thickBot="1" x14ac:dyDescent="0.25">
      <c r="A6" s="201" t="s">
        <v>0</v>
      </c>
      <c r="B6" s="165" t="s">
        <v>1</v>
      </c>
      <c r="C6" s="166" t="s">
        <v>2</v>
      </c>
      <c r="D6" s="205">
        <v>1</v>
      </c>
      <c r="E6" s="205">
        <v>2</v>
      </c>
      <c r="F6" s="205">
        <v>3</v>
      </c>
      <c r="G6" s="205">
        <v>4</v>
      </c>
      <c r="H6" s="205">
        <v>5</v>
      </c>
      <c r="I6" s="205">
        <v>6</v>
      </c>
      <c r="J6" s="205">
        <v>6</v>
      </c>
      <c r="K6" s="205">
        <v>8</v>
      </c>
      <c r="L6" s="205">
        <v>9</v>
      </c>
      <c r="M6" s="206">
        <v>10</v>
      </c>
      <c r="N6" s="205">
        <v>11</v>
      </c>
      <c r="O6" s="205">
        <v>12</v>
      </c>
      <c r="P6" s="205">
        <v>13</v>
      </c>
      <c r="Q6" s="205">
        <v>14</v>
      </c>
      <c r="R6" s="205">
        <v>15</v>
      </c>
      <c r="S6" s="205">
        <v>16</v>
      </c>
      <c r="T6" s="205">
        <v>17</v>
      </c>
      <c r="U6" s="205">
        <v>18</v>
      </c>
      <c r="V6" s="205">
        <v>19</v>
      </c>
      <c r="W6" s="205">
        <v>20</v>
      </c>
      <c r="X6" s="205">
        <v>21</v>
      </c>
      <c r="Y6" s="205">
        <v>22</v>
      </c>
      <c r="Z6" s="205">
        <v>23</v>
      </c>
      <c r="AA6" s="205">
        <v>24</v>
      </c>
      <c r="AB6" s="205">
        <v>25</v>
      </c>
      <c r="AC6" s="205">
        <v>26</v>
      </c>
      <c r="AD6" s="205">
        <v>27</v>
      </c>
      <c r="AE6" s="205">
        <v>28</v>
      </c>
      <c r="AF6" s="205">
        <v>29</v>
      </c>
      <c r="AG6" s="205">
        <v>30</v>
      </c>
      <c r="AH6" s="205">
        <v>31</v>
      </c>
      <c r="AI6" s="207" t="s">
        <v>3</v>
      </c>
      <c r="AJ6" s="205" t="s">
        <v>4</v>
      </c>
      <c r="AK6" s="205" t="s">
        <v>5</v>
      </c>
      <c r="AL6" s="205" t="s">
        <v>6</v>
      </c>
      <c r="AM6" s="208" t="s">
        <v>7</v>
      </c>
      <c r="AN6" s="209" t="s">
        <v>8</v>
      </c>
      <c r="AO6" s="195"/>
      <c r="AP6" s="195"/>
      <c r="AQ6" s="195"/>
    </row>
    <row r="7" spans="1:43" ht="16.5" thickBot="1" x14ac:dyDescent="0.3">
      <c r="A7" s="202">
        <v>1</v>
      </c>
      <c r="B7" s="210" t="s">
        <v>26</v>
      </c>
      <c r="C7" s="62" t="s">
        <v>27</v>
      </c>
      <c r="D7" s="63"/>
      <c r="E7" s="64"/>
      <c r="F7" s="64"/>
      <c r="G7" s="65"/>
      <c r="H7" s="65" t="s">
        <v>24</v>
      </c>
      <c r="I7" s="65" t="s">
        <v>24</v>
      </c>
      <c r="J7" s="64" t="s">
        <v>24</v>
      </c>
      <c r="K7" s="64"/>
      <c r="L7" s="65"/>
      <c r="M7" s="65"/>
      <c r="N7" s="65" t="s">
        <v>24</v>
      </c>
      <c r="O7" s="65" t="s">
        <v>24</v>
      </c>
      <c r="P7" s="65" t="s">
        <v>23</v>
      </c>
      <c r="Q7" s="64"/>
      <c r="R7" s="64"/>
      <c r="S7" s="65"/>
      <c r="T7" s="65"/>
      <c r="U7" s="64" t="s">
        <v>24</v>
      </c>
      <c r="V7" s="194" t="s">
        <v>24</v>
      </c>
      <c r="W7" s="65" t="s">
        <v>24</v>
      </c>
      <c r="X7" s="65"/>
      <c r="Y7" s="64"/>
      <c r="Z7" s="64"/>
      <c r="AA7" s="65"/>
      <c r="AB7" s="65" t="s">
        <v>24</v>
      </c>
      <c r="AC7" s="65" t="s">
        <v>24</v>
      </c>
      <c r="AD7" s="65" t="s">
        <v>24</v>
      </c>
      <c r="AE7" s="65"/>
      <c r="AF7" s="64"/>
      <c r="AG7" s="64"/>
      <c r="AH7" s="65"/>
      <c r="AI7" s="66">
        <f>COUNTIF(D7:AH7,"P")+COUNTIF(D7:AH7,"A")</f>
        <v>12</v>
      </c>
      <c r="AJ7" s="66">
        <f>COUNTIF(D7:AH7,"P")</f>
        <v>11</v>
      </c>
      <c r="AK7" s="66">
        <f>COUNTIF(D7:AH7,"A")</f>
        <v>1</v>
      </c>
      <c r="AL7" s="66">
        <f>COUNTIF(D7:AH7,"L")</f>
        <v>0</v>
      </c>
      <c r="AM7" s="198">
        <f>AJ7/AI7*100</f>
        <v>91.666666666666657</v>
      </c>
      <c r="AN7" s="162" t="s">
        <v>20</v>
      </c>
      <c r="AO7" s="196"/>
      <c r="AP7" s="196"/>
      <c r="AQ7" s="197"/>
    </row>
    <row r="8" spans="1:43" ht="16.5" thickBot="1" x14ac:dyDescent="0.3">
      <c r="A8" s="203">
        <v>2</v>
      </c>
      <c r="B8" s="211" t="s">
        <v>28</v>
      </c>
      <c r="C8" s="25" t="s">
        <v>29</v>
      </c>
      <c r="D8" s="20"/>
      <c r="E8" s="4"/>
      <c r="F8" s="4"/>
      <c r="G8" s="65"/>
      <c r="H8" s="65" t="s">
        <v>24</v>
      </c>
      <c r="I8" s="65" t="s">
        <v>24</v>
      </c>
      <c r="J8" s="64" t="s">
        <v>24</v>
      </c>
      <c r="K8" s="64"/>
      <c r="L8" s="65"/>
      <c r="M8" s="65"/>
      <c r="N8" s="65" t="s">
        <v>24</v>
      </c>
      <c r="O8" s="65" t="s">
        <v>24</v>
      </c>
      <c r="P8" s="65" t="s">
        <v>24</v>
      </c>
      <c r="Q8" s="64"/>
      <c r="R8" s="64"/>
      <c r="S8" s="65"/>
      <c r="T8" s="65"/>
      <c r="U8" s="64" t="s">
        <v>24</v>
      </c>
      <c r="V8" s="194" t="s">
        <v>24</v>
      </c>
      <c r="W8" s="65" t="s">
        <v>24</v>
      </c>
      <c r="X8" s="65"/>
      <c r="Y8" s="64"/>
      <c r="Z8" s="64"/>
      <c r="AA8" s="65"/>
      <c r="AB8" s="65" t="s">
        <v>24</v>
      </c>
      <c r="AC8" s="65" t="s">
        <v>24</v>
      </c>
      <c r="AD8" s="65" t="s">
        <v>24</v>
      </c>
      <c r="AE8" s="1"/>
      <c r="AF8" s="4"/>
      <c r="AG8" s="4"/>
      <c r="AH8" s="1"/>
      <c r="AI8" s="2">
        <f t="shared" ref="AI8:AI26" si="0">COUNTIF(D8:AH8,"P")+COUNTIF(D8:AH8,"A")</f>
        <v>12</v>
      </c>
      <c r="AJ8" s="2">
        <f t="shared" ref="AJ8:AJ26" si="1">COUNTIF(D8:AH8,"P")</f>
        <v>12</v>
      </c>
      <c r="AK8" s="2">
        <f t="shared" ref="AK8:AK26" si="2">COUNTIF(D8:AH8,"A")</f>
        <v>0</v>
      </c>
      <c r="AL8" s="2">
        <f t="shared" ref="AL8:AL26" si="3">COUNTIF(D8:AH8,"L")</f>
        <v>0</v>
      </c>
      <c r="AM8" s="199">
        <f t="shared" ref="AM8:AM26" si="4">AJ8/AI8*100</f>
        <v>100</v>
      </c>
      <c r="AN8" s="162" t="s">
        <v>20</v>
      </c>
      <c r="AO8" s="196"/>
      <c r="AP8" s="196"/>
      <c r="AQ8" s="197"/>
    </row>
    <row r="9" spans="1:43" ht="16.5" thickBot="1" x14ac:dyDescent="0.3">
      <c r="A9" s="203">
        <v>3</v>
      </c>
      <c r="B9" s="212" t="s">
        <v>30</v>
      </c>
      <c r="C9" s="25" t="s">
        <v>31</v>
      </c>
      <c r="D9" s="20"/>
      <c r="E9" s="4"/>
      <c r="F9" s="4"/>
      <c r="G9" s="65"/>
      <c r="H9" s="65" t="s">
        <v>24</v>
      </c>
      <c r="I9" s="65" t="s">
        <v>24</v>
      </c>
      <c r="J9" s="64" t="s">
        <v>24</v>
      </c>
      <c r="K9" s="64"/>
      <c r="L9" s="65"/>
      <c r="M9" s="65"/>
      <c r="N9" s="65" t="s">
        <v>24</v>
      </c>
      <c r="O9" s="65" t="s">
        <v>24</v>
      </c>
      <c r="P9" s="65" t="s">
        <v>24</v>
      </c>
      <c r="Q9" s="64"/>
      <c r="R9" s="64"/>
      <c r="S9" s="65"/>
      <c r="T9" s="65"/>
      <c r="U9" s="64" t="s">
        <v>24</v>
      </c>
      <c r="V9" s="194" t="s">
        <v>24</v>
      </c>
      <c r="W9" s="65" t="s">
        <v>24</v>
      </c>
      <c r="X9" s="65"/>
      <c r="Y9" s="64"/>
      <c r="Z9" s="64"/>
      <c r="AA9" s="65"/>
      <c r="AB9" s="65" t="s">
        <v>24</v>
      </c>
      <c r="AC9" s="65" t="s">
        <v>24</v>
      </c>
      <c r="AD9" s="65" t="s">
        <v>24</v>
      </c>
      <c r="AE9" s="1"/>
      <c r="AF9" s="4"/>
      <c r="AG9" s="4"/>
      <c r="AH9" s="1"/>
      <c r="AI9" s="2">
        <f t="shared" si="0"/>
        <v>12</v>
      </c>
      <c r="AJ9" s="2">
        <f t="shared" si="1"/>
        <v>12</v>
      </c>
      <c r="AK9" s="2">
        <f t="shared" si="2"/>
        <v>0</v>
      </c>
      <c r="AL9" s="2">
        <f t="shared" si="3"/>
        <v>0</v>
      </c>
      <c r="AM9" s="199">
        <f t="shared" si="4"/>
        <v>100</v>
      </c>
      <c r="AN9" s="162" t="s">
        <v>20</v>
      </c>
      <c r="AO9" s="196"/>
      <c r="AP9" s="196"/>
      <c r="AQ9" s="197"/>
    </row>
    <row r="10" spans="1:43" ht="16.5" thickBot="1" x14ac:dyDescent="0.3">
      <c r="A10" s="203">
        <v>4</v>
      </c>
      <c r="B10" s="212" t="s">
        <v>32</v>
      </c>
      <c r="C10" s="25" t="s">
        <v>33</v>
      </c>
      <c r="D10" s="20"/>
      <c r="E10" s="1"/>
      <c r="F10" s="1"/>
      <c r="G10" s="65"/>
      <c r="H10" s="65" t="s">
        <v>24</v>
      </c>
      <c r="I10" s="65" t="s">
        <v>24</v>
      </c>
      <c r="J10" s="64" t="s">
        <v>24</v>
      </c>
      <c r="K10" s="64"/>
      <c r="L10" s="65"/>
      <c r="M10" s="65"/>
      <c r="N10" s="65" t="s">
        <v>23</v>
      </c>
      <c r="O10" s="65" t="s">
        <v>23</v>
      </c>
      <c r="P10" s="65" t="s">
        <v>23</v>
      </c>
      <c r="Q10" s="64"/>
      <c r="R10" s="64"/>
      <c r="S10" s="65"/>
      <c r="T10" s="65"/>
      <c r="U10" s="64" t="s">
        <v>24</v>
      </c>
      <c r="V10" s="194" t="s">
        <v>24</v>
      </c>
      <c r="W10" s="65" t="s">
        <v>24</v>
      </c>
      <c r="X10" s="65"/>
      <c r="Y10" s="64"/>
      <c r="Z10" s="64"/>
      <c r="AA10" s="65"/>
      <c r="AB10" s="65" t="s">
        <v>24</v>
      </c>
      <c r="AC10" s="65" t="s">
        <v>24</v>
      </c>
      <c r="AD10" s="65" t="s">
        <v>24</v>
      </c>
      <c r="AE10" s="1"/>
      <c r="AF10" s="1"/>
      <c r="AG10" s="1"/>
      <c r="AH10" s="1"/>
      <c r="AI10" s="2">
        <f t="shared" si="0"/>
        <v>12</v>
      </c>
      <c r="AJ10" s="2">
        <f t="shared" si="1"/>
        <v>9</v>
      </c>
      <c r="AK10" s="2">
        <f t="shared" si="2"/>
        <v>3</v>
      </c>
      <c r="AL10" s="2">
        <f t="shared" si="3"/>
        <v>0</v>
      </c>
      <c r="AM10" s="199">
        <f t="shared" si="4"/>
        <v>75</v>
      </c>
      <c r="AN10" s="162" t="s">
        <v>20</v>
      </c>
      <c r="AO10" s="196"/>
      <c r="AP10" s="196"/>
      <c r="AQ10" s="197"/>
    </row>
    <row r="11" spans="1:43" ht="16.5" thickBot="1" x14ac:dyDescent="0.3">
      <c r="A11" s="203">
        <v>5</v>
      </c>
      <c r="B11" s="211" t="s">
        <v>34</v>
      </c>
      <c r="C11" s="25" t="s">
        <v>35</v>
      </c>
      <c r="D11" s="20"/>
      <c r="E11" s="4"/>
      <c r="F11" s="4"/>
      <c r="G11" s="65"/>
      <c r="H11" s="65" t="s">
        <v>24</v>
      </c>
      <c r="I11" s="65" t="s">
        <v>24</v>
      </c>
      <c r="J11" s="64" t="s">
        <v>24</v>
      </c>
      <c r="K11" s="64"/>
      <c r="L11" s="65"/>
      <c r="M11" s="65"/>
      <c r="N11" s="65" t="s">
        <v>24</v>
      </c>
      <c r="O11" s="65" t="s">
        <v>24</v>
      </c>
      <c r="P11" s="65" t="s">
        <v>24</v>
      </c>
      <c r="Q11" s="64"/>
      <c r="R11" s="64"/>
      <c r="S11" s="65"/>
      <c r="T11" s="65"/>
      <c r="U11" s="64" t="s">
        <v>24</v>
      </c>
      <c r="V11" s="194" t="s">
        <v>24</v>
      </c>
      <c r="W11" s="65" t="s">
        <v>24</v>
      </c>
      <c r="X11" s="65"/>
      <c r="Y11" s="64"/>
      <c r="Z11" s="64"/>
      <c r="AA11" s="65"/>
      <c r="AB11" s="65" t="s">
        <v>24</v>
      </c>
      <c r="AC11" s="65" t="s">
        <v>24</v>
      </c>
      <c r="AD11" s="65" t="s">
        <v>24</v>
      </c>
      <c r="AE11" s="1"/>
      <c r="AF11" s="4"/>
      <c r="AG11" s="4"/>
      <c r="AH11" s="1"/>
      <c r="AI11" s="2">
        <f t="shared" si="0"/>
        <v>12</v>
      </c>
      <c r="AJ11" s="2">
        <f t="shared" si="1"/>
        <v>12</v>
      </c>
      <c r="AK11" s="2">
        <f t="shared" si="2"/>
        <v>0</v>
      </c>
      <c r="AL11" s="2">
        <f t="shared" si="3"/>
        <v>0</v>
      </c>
      <c r="AM11" s="199">
        <f t="shared" si="4"/>
        <v>100</v>
      </c>
      <c r="AN11" s="162" t="s">
        <v>20</v>
      </c>
      <c r="AO11" s="196"/>
      <c r="AP11" s="196"/>
      <c r="AQ11" s="197"/>
    </row>
    <row r="12" spans="1:43" ht="16.5" thickBot="1" x14ac:dyDescent="0.3">
      <c r="A12" s="203">
        <v>6</v>
      </c>
      <c r="B12" s="212" t="s">
        <v>36</v>
      </c>
      <c r="C12" s="25" t="s">
        <v>37</v>
      </c>
      <c r="D12" s="20"/>
      <c r="E12" s="4"/>
      <c r="F12" s="4"/>
      <c r="G12" s="65"/>
      <c r="H12" s="65" t="s">
        <v>24</v>
      </c>
      <c r="I12" s="65" t="s">
        <v>24</v>
      </c>
      <c r="J12" s="64" t="s">
        <v>24</v>
      </c>
      <c r="K12" s="64"/>
      <c r="L12" s="65"/>
      <c r="M12" s="65"/>
      <c r="N12" s="65" t="s">
        <v>23</v>
      </c>
      <c r="O12" s="65" t="s">
        <v>23</v>
      </c>
      <c r="P12" s="65" t="s">
        <v>23</v>
      </c>
      <c r="Q12" s="64"/>
      <c r="R12" s="64"/>
      <c r="S12" s="65"/>
      <c r="T12" s="65"/>
      <c r="U12" s="64" t="s">
        <v>24</v>
      </c>
      <c r="V12" s="194" t="s">
        <v>24</v>
      </c>
      <c r="W12" s="65" t="s">
        <v>24</v>
      </c>
      <c r="X12" s="65"/>
      <c r="Y12" s="64"/>
      <c r="Z12" s="64"/>
      <c r="AA12" s="65"/>
      <c r="AB12" s="65" t="s">
        <v>24</v>
      </c>
      <c r="AC12" s="65" t="s">
        <v>24</v>
      </c>
      <c r="AD12" s="65" t="s">
        <v>24</v>
      </c>
      <c r="AE12" s="1"/>
      <c r="AF12" s="4"/>
      <c r="AG12" s="4"/>
      <c r="AH12" s="1"/>
      <c r="AI12" s="2">
        <f t="shared" si="0"/>
        <v>12</v>
      </c>
      <c r="AJ12" s="2">
        <f t="shared" si="1"/>
        <v>9</v>
      </c>
      <c r="AK12" s="2">
        <f t="shared" si="2"/>
        <v>3</v>
      </c>
      <c r="AL12" s="2">
        <f t="shared" si="3"/>
        <v>0</v>
      </c>
      <c r="AM12" s="199">
        <f t="shared" si="4"/>
        <v>75</v>
      </c>
      <c r="AN12" s="162" t="s">
        <v>20</v>
      </c>
      <c r="AO12" s="196"/>
      <c r="AP12" s="196"/>
      <c r="AQ12" s="197"/>
    </row>
    <row r="13" spans="1:43" ht="16.5" thickBot="1" x14ac:dyDescent="0.3">
      <c r="A13" s="203">
        <v>7</v>
      </c>
      <c r="B13" s="212" t="s">
        <v>38</v>
      </c>
      <c r="C13" s="25" t="s">
        <v>39</v>
      </c>
      <c r="D13" s="20"/>
      <c r="E13" s="4"/>
      <c r="F13" s="4"/>
      <c r="G13" s="65"/>
      <c r="H13" s="65" t="s">
        <v>24</v>
      </c>
      <c r="I13" s="65" t="s">
        <v>24</v>
      </c>
      <c r="J13" s="64" t="s">
        <v>24</v>
      </c>
      <c r="K13" s="64"/>
      <c r="L13" s="65"/>
      <c r="M13" s="65"/>
      <c r="N13" s="65" t="s">
        <v>23</v>
      </c>
      <c r="O13" s="65" t="s">
        <v>23</v>
      </c>
      <c r="P13" s="65" t="s">
        <v>23</v>
      </c>
      <c r="Q13" s="64"/>
      <c r="R13" s="64"/>
      <c r="S13" s="65"/>
      <c r="T13" s="65"/>
      <c r="U13" s="64" t="s">
        <v>24</v>
      </c>
      <c r="V13" s="194" t="s">
        <v>24</v>
      </c>
      <c r="W13" s="65" t="s">
        <v>24</v>
      </c>
      <c r="X13" s="65"/>
      <c r="Y13" s="64"/>
      <c r="Z13" s="64"/>
      <c r="AA13" s="65"/>
      <c r="AB13" s="65" t="s">
        <v>24</v>
      </c>
      <c r="AC13" s="65" t="s">
        <v>24</v>
      </c>
      <c r="AD13" s="65" t="s">
        <v>24</v>
      </c>
      <c r="AE13" s="1"/>
      <c r="AF13" s="4"/>
      <c r="AG13" s="4"/>
      <c r="AH13" s="1"/>
      <c r="AI13" s="2">
        <f t="shared" si="0"/>
        <v>12</v>
      </c>
      <c r="AJ13" s="2">
        <f t="shared" si="1"/>
        <v>9</v>
      </c>
      <c r="AK13" s="2">
        <f t="shared" si="2"/>
        <v>3</v>
      </c>
      <c r="AL13" s="2">
        <f t="shared" si="3"/>
        <v>0</v>
      </c>
      <c r="AM13" s="199">
        <f t="shared" si="4"/>
        <v>75</v>
      </c>
      <c r="AN13" s="162" t="s">
        <v>20</v>
      </c>
      <c r="AO13" s="196"/>
      <c r="AP13" s="196"/>
      <c r="AQ13" s="197"/>
    </row>
    <row r="14" spans="1:43" ht="16.5" thickBot="1" x14ac:dyDescent="0.3">
      <c r="A14" s="203">
        <v>8</v>
      </c>
      <c r="B14" s="212" t="s">
        <v>40</v>
      </c>
      <c r="C14" s="25" t="s">
        <v>41</v>
      </c>
      <c r="D14" s="20"/>
      <c r="E14" s="4"/>
      <c r="F14" s="4"/>
      <c r="G14" s="65"/>
      <c r="H14" s="65" t="s">
        <v>24</v>
      </c>
      <c r="I14" s="65" t="s">
        <v>23</v>
      </c>
      <c r="J14" s="64" t="s">
        <v>23</v>
      </c>
      <c r="K14" s="64"/>
      <c r="L14" s="65"/>
      <c r="M14" s="65"/>
      <c r="N14" s="65" t="s">
        <v>23</v>
      </c>
      <c r="O14" s="65" t="s">
        <v>24</v>
      </c>
      <c r="P14" s="65" t="s">
        <v>24</v>
      </c>
      <c r="Q14" s="64"/>
      <c r="R14" s="64"/>
      <c r="S14" s="65"/>
      <c r="T14" s="65"/>
      <c r="U14" s="64" t="s">
        <v>24</v>
      </c>
      <c r="V14" s="194" t="s">
        <v>24</v>
      </c>
      <c r="W14" s="65" t="s">
        <v>24</v>
      </c>
      <c r="X14" s="65"/>
      <c r="Y14" s="64"/>
      <c r="Z14" s="64"/>
      <c r="AA14" s="65"/>
      <c r="AB14" s="65" t="s">
        <v>24</v>
      </c>
      <c r="AC14" s="65" t="s">
        <v>24</v>
      </c>
      <c r="AD14" s="65" t="s">
        <v>24</v>
      </c>
      <c r="AE14" s="1"/>
      <c r="AF14" s="4"/>
      <c r="AG14" s="4"/>
      <c r="AH14" s="1"/>
      <c r="AI14" s="2">
        <f t="shared" si="0"/>
        <v>12</v>
      </c>
      <c r="AJ14" s="2">
        <f t="shared" si="1"/>
        <v>9</v>
      </c>
      <c r="AK14" s="2">
        <f t="shared" si="2"/>
        <v>3</v>
      </c>
      <c r="AL14" s="2">
        <f t="shared" si="3"/>
        <v>0</v>
      </c>
      <c r="AM14" s="199">
        <f t="shared" si="4"/>
        <v>75</v>
      </c>
      <c r="AN14" s="162" t="s">
        <v>20</v>
      </c>
      <c r="AO14" s="196"/>
      <c r="AP14" s="196"/>
      <c r="AQ14" s="197"/>
    </row>
    <row r="15" spans="1:43" ht="16.5" thickBot="1" x14ac:dyDescent="0.3">
      <c r="A15" s="203">
        <v>9</v>
      </c>
      <c r="B15" s="212" t="s">
        <v>42</v>
      </c>
      <c r="C15" s="25" t="s">
        <v>43</v>
      </c>
      <c r="D15" s="20"/>
      <c r="E15" s="4"/>
      <c r="F15" s="4"/>
      <c r="G15" s="65"/>
      <c r="H15" s="65" t="s">
        <v>24</v>
      </c>
      <c r="I15" s="65" t="s">
        <v>24</v>
      </c>
      <c r="J15" s="64" t="s">
        <v>24</v>
      </c>
      <c r="K15" s="64"/>
      <c r="L15" s="65"/>
      <c r="M15" s="65"/>
      <c r="N15" s="65" t="s">
        <v>24</v>
      </c>
      <c r="O15" s="65" t="s">
        <v>24</v>
      </c>
      <c r="P15" s="65" t="s">
        <v>24</v>
      </c>
      <c r="Q15" s="64"/>
      <c r="R15" s="64"/>
      <c r="S15" s="65"/>
      <c r="T15" s="65"/>
      <c r="U15" s="64" t="s">
        <v>24</v>
      </c>
      <c r="V15" s="194" t="s">
        <v>24</v>
      </c>
      <c r="W15" s="65" t="s">
        <v>24</v>
      </c>
      <c r="X15" s="65"/>
      <c r="Y15" s="64"/>
      <c r="Z15" s="64"/>
      <c r="AA15" s="65"/>
      <c r="AB15" s="65" t="s">
        <v>24</v>
      </c>
      <c r="AC15" s="65" t="s">
        <v>24</v>
      </c>
      <c r="AD15" s="65" t="s">
        <v>24</v>
      </c>
      <c r="AE15" s="1"/>
      <c r="AF15" s="4"/>
      <c r="AG15" s="4"/>
      <c r="AH15" s="1"/>
      <c r="AI15" s="2">
        <f t="shared" si="0"/>
        <v>12</v>
      </c>
      <c r="AJ15" s="2">
        <f t="shared" si="1"/>
        <v>12</v>
      </c>
      <c r="AK15" s="2">
        <f t="shared" si="2"/>
        <v>0</v>
      </c>
      <c r="AL15" s="2">
        <f t="shared" si="3"/>
        <v>0</v>
      </c>
      <c r="AM15" s="199">
        <f t="shared" si="4"/>
        <v>100</v>
      </c>
      <c r="AN15" s="162" t="s">
        <v>20</v>
      </c>
      <c r="AO15" s="196"/>
      <c r="AP15" s="196"/>
      <c r="AQ15" s="197"/>
    </row>
    <row r="16" spans="1:43" ht="16.5" thickBot="1" x14ac:dyDescent="0.3">
      <c r="A16" s="203">
        <v>10</v>
      </c>
      <c r="B16" s="211" t="s">
        <v>44</v>
      </c>
      <c r="C16" s="25" t="s">
        <v>45</v>
      </c>
      <c r="D16" s="20"/>
      <c r="E16" s="4"/>
      <c r="F16" s="4"/>
      <c r="G16" s="65"/>
      <c r="H16" s="65" t="s">
        <v>24</v>
      </c>
      <c r="I16" s="65" t="s">
        <v>24</v>
      </c>
      <c r="J16" s="64" t="s">
        <v>24</v>
      </c>
      <c r="K16" s="64"/>
      <c r="L16" s="65"/>
      <c r="M16" s="65"/>
      <c r="N16" s="65" t="s">
        <v>24</v>
      </c>
      <c r="O16" s="65" t="s">
        <v>24</v>
      </c>
      <c r="P16" s="65" t="s">
        <v>24</v>
      </c>
      <c r="Q16" s="64"/>
      <c r="R16" s="64"/>
      <c r="S16" s="65"/>
      <c r="T16" s="65"/>
      <c r="U16" s="64" t="s">
        <v>24</v>
      </c>
      <c r="V16" s="194" t="s">
        <v>24</v>
      </c>
      <c r="W16" s="65" t="s">
        <v>24</v>
      </c>
      <c r="X16" s="65"/>
      <c r="Y16" s="64"/>
      <c r="Z16" s="64"/>
      <c r="AA16" s="65"/>
      <c r="AB16" s="65" t="s">
        <v>24</v>
      </c>
      <c r="AC16" s="65" t="s">
        <v>24</v>
      </c>
      <c r="AD16" s="65" t="s">
        <v>24</v>
      </c>
      <c r="AE16" s="1"/>
      <c r="AF16" s="4"/>
      <c r="AG16" s="4"/>
      <c r="AH16" s="1"/>
      <c r="AI16" s="2">
        <f t="shared" si="0"/>
        <v>12</v>
      </c>
      <c r="AJ16" s="2">
        <f t="shared" si="1"/>
        <v>12</v>
      </c>
      <c r="AK16" s="2">
        <f t="shared" si="2"/>
        <v>0</v>
      </c>
      <c r="AL16" s="2">
        <f t="shared" si="3"/>
        <v>0</v>
      </c>
      <c r="AM16" s="199">
        <f t="shared" si="4"/>
        <v>100</v>
      </c>
      <c r="AN16" s="162" t="s">
        <v>20</v>
      </c>
      <c r="AO16" s="196"/>
      <c r="AP16" s="196"/>
      <c r="AQ16" s="197"/>
    </row>
    <row r="17" spans="1:43" ht="16.5" thickBot="1" x14ac:dyDescent="0.3">
      <c r="A17" s="203">
        <v>11</v>
      </c>
      <c r="B17" s="212" t="s">
        <v>46</v>
      </c>
      <c r="C17" s="25" t="s">
        <v>47</v>
      </c>
      <c r="D17" s="20"/>
      <c r="E17" s="4"/>
      <c r="F17" s="4"/>
      <c r="G17" s="65"/>
      <c r="H17" s="65" t="s">
        <v>24</v>
      </c>
      <c r="I17" s="65" t="s">
        <v>24</v>
      </c>
      <c r="J17" s="64" t="s">
        <v>24</v>
      </c>
      <c r="K17" s="64"/>
      <c r="L17" s="65"/>
      <c r="M17" s="65"/>
      <c r="N17" s="65" t="s">
        <v>24</v>
      </c>
      <c r="O17" s="65" t="s">
        <v>24</v>
      </c>
      <c r="P17" s="65" t="s">
        <v>23</v>
      </c>
      <c r="Q17" s="64"/>
      <c r="R17" s="64"/>
      <c r="S17" s="65"/>
      <c r="T17" s="65"/>
      <c r="U17" s="64" t="s">
        <v>24</v>
      </c>
      <c r="V17" s="194" t="s">
        <v>24</v>
      </c>
      <c r="W17" s="65" t="s">
        <v>24</v>
      </c>
      <c r="X17" s="65"/>
      <c r="Y17" s="64"/>
      <c r="Z17" s="64"/>
      <c r="AA17" s="65"/>
      <c r="AB17" s="65" t="s">
        <v>24</v>
      </c>
      <c r="AC17" s="65" t="s">
        <v>24</v>
      </c>
      <c r="AD17" s="65" t="s">
        <v>24</v>
      </c>
      <c r="AE17" s="1"/>
      <c r="AF17" s="4"/>
      <c r="AG17" s="4"/>
      <c r="AH17" s="1"/>
      <c r="AI17" s="2">
        <f t="shared" si="0"/>
        <v>12</v>
      </c>
      <c r="AJ17" s="2">
        <f t="shared" si="1"/>
        <v>11</v>
      </c>
      <c r="AK17" s="2">
        <f t="shared" si="2"/>
        <v>1</v>
      </c>
      <c r="AL17" s="2">
        <f t="shared" si="3"/>
        <v>0</v>
      </c>
      <c r="AM17" s="199">
        <f t="shared" si="4"/>
        <v>91.666666666666657</v>
      </c>
      <c r="AN17" s="162" t="s">
        <v>20</v>
      </c>
      <c r="AO17" s="196"/>
      <c r="AP17" s="196"/>
      <c r="AQ17" s="197"/>
    </row>
    <row r="18" spans="1:43" ht="16.5" thickBot="1" x14ac:dyDescent="0.3">
      <c r="A18" s="203">
        <v>12</v>
      </c>
      <c r="B18" s="212" t="s">
        <v>48</v>
      </c>
      <c r="C18" s="25" t="s">
        <v>49</v>
      </c>
      <c r="D18" s="20"/>
      <c r="E18" s="4"/>
      <c r="F18" s="4"/>
      <c r="G18" s="65"/>
      <c r="H18" s="65" t="s">
        <v>24</v>
      </c>
      <c r="I18" s="65" t="s">
        <v>24</v>
      </c>
      <c r="J18" s="64" t="s">
        <v>24</v>
      </c>
      <c r="K18" s="64"/>
      <c r="L18" s="65"/>
      <c r="M18" s="65"/>
      <c r="N18" s="65" t="s">
        <v>24</v>
      </c>
      <c r="O18" s="65" t="s">
        <v>24</v>
      </c>
      <c r="P18" s="65" t="s">
        <v>23</v>
      </c>
      <c r="Q18" s="64"/>
      <c r="R18" s="64"/>
      <c r="S18" s="65"/>
      <c r="T18" s="65"/>
      <c r="U18" s="64" t="s">
        <v>24</v>
      </c>
      <c r="V18" s="194" t="s">
        <v>24</v>
      </c>
      <c r="W18" s="65" t="s">
        <v>24</v>
      </c>
      <c r="X18" s="65"/>
      <c r="Y18" s="64"/>
      <c r="Z18" s="64"/>
      <c r="AA18" s="65"/>
      <c r="AB18" s="65" t="s">
        <v>24</v>
      </c>
      <c r="AC18" s="65" t="s">
        <v>24</v>
      </c>
      <c r="AD18" s="65" t="s">
        <v>24</v>
      </c>
      <c r="AE18" s="1"/>
      <c r="AF18" s="4"/>
      <c r="AG18" s="4"/>
      <c r="AH18" s="1"/>
      <c r="AI18" s="2">
        <f t="shared" si="0"/>
        <v>12</v>
      </c>
      <c r="AJ18" s="2">
        <f t="shared" si="1"/>
        <v>11</v>
      </c>
      <c r="AK18" s="2">
        <f t="shared" si="2"/>
        <v>1</v>
      </c>
      <c r="AL18" s="2">
        <f t="shared" si="3"/>
        <v>0</v>
      </c>
      <c r="AM18" s="199">
        <f t="shared" si="4"/>
        <v>91.666666666666657</v>
      </c>
      <c r="AN18" s="162" t="s">
        <v>20</v>
      </c>
      <c r="AO18" s="196"/>
      <c r="AP18" s="196"/>
      <c r="AQ18" s="197"/>
    </row>
    <row r="19" spans="1:43" ht="16.5" thickBot="1" x14ac:dyDescent="0.3">
      <c r="A19" s="203">
        <v>13</v>
      </c>
      <c r="B19" s="212" t="s">
        <v>50</v>
      </c>
      <c r="C19" s="25" t="s">
        <v>51</v>
      </c>
      <c r="D19" s="20"/>
      <c r="E19" s="4"/>
      <c r="F19" s="4"/>
      <c r="G19" s="65"/>
      <c r="H19" s="65" t="s">
        <v>24</v>
      </c>
      <c r="I19" s="65" t="s">
        <v>24</v>
      </c>
      <c r="J19" s="64" t="s">
        <v>24</v>
      </c>
      <c r="K19" s="64"/>
      <c r="L19" s="65"/>
      <c r="M19" s="65"/>
      <c r="N19" s="65" t="s">
        <v>23</v>
      </c>
      <c r="O19" s="65" t="s">
        <v>23</v>
      </c>
      <c r="P19" s="65" t="s">
        <v>23</v>
      </c>
      <c r="Q19" s="64"/>
      <c r="R19" s="64"/>
      <c r="S19" s="65"/>
      <c r="T19" s="65"/>
      <c r="U19" s="64" t="s">
        <v>24</v>
      </c>
      <c r="V19" s="194" t="s">
        <v>24</v>
      </c>
      <c r="W19" s="65" t="s">
        <v>24</v>
      </c>
      <c r="X19" s="65"/>
      <c r="Y19" s="64"/>
      <c r="Z19" s="64"/>
      <c r="AA19" s="65"/>
      <c r="AB19" s="65" t="s">
        <v>24</v>
      </c>
      <c r="AC19" s="65" t="s">
        <v>24</v>
      </c>
      <c r="AD19" s="65" t="s">
        <v>24</v>
      </c>
      <c r="AE19" s="1"/>
      <c r="AF19" s="4"/>
      <c r="AG19" s="4"/>
      <c r="AH19" s="1"/>
      <c r="AI19" s="2">
        <f t="shared" si="0"/>
        <v>12</v>
      </c>
      <c r="AJ19" s="2">
        <f t="shared" si="1"/>
        <v>9</v>
      </c>
      <c r="AK19" s="2">
        <f t="shared" si="2"/>
        <v>3</v>
      </c>
      <c r="AL19" s="2">
        <f t="shared" si="3"/>
        <v>0</v>
      </c>
      <c r="AM19" s="199">
        <f t="shared" si="4"/>
        <v>75</v>
      </c>
      <c r="AN19" s="162" t="s">
        <v>20</v>
      </c>
      <c r="AO19" s="196"/>
      <c r="AP19" s="196"/>
      <c r="AQ19" s="197"/>
    </row>
    <row r="20" spans="1:43" ht="16.5" thickBot="1" x14ac:dyDescent="0.3">
      <c r="A20" s="203">
        <v>14</v>
      </c>
      <c r="B20" s="212" t="s">
        <v>52</v>
      </c>
      <c r="C20" s="25" t="s">
        <v>53</v>
      </c>
      <c r="D20" s="20"/>
      <c r="E20" s="4"/>
      <c r="F20" s="4"/>
      <c r="G20" s="65"/>
      <c r="H20" s="65" t="s">
        <v>24</v>
      </c>
      <c r="I20" s="65" t="s">
        <v>24</v>
      </c>
      <c r="J20" s="64" t="s">
        <v>24</v>
      </c>
      <c r="K20" s="64"/>
      <c r="L20" s="65"/>
      <c r="M20" s="65"/>
      <c r="N20" s="65" t="s">
        <v>24</v>
      </c>
      <c r="O20" s="65" t="s">
        <v>23</v>
      </c>
      <c r="P20" s="65" t="s">
        <v>24</v>
      </c>
      <c r="Q20" s="64"/>
      <c r="R20" s="64"/>
      <c r="S20" s="65"/>
      <c r="T20" s="65"/>
      <c r="U20" s="64" t="s">
        <v>24</v>
      </c>
      <c r="V20" s="194" t="s">
        <v>24</v>
      </c>
      <c r="W20" s="65" t="s">
        <v>24</v>
      </c>
      <c r="X20" s="65"/>
      <c r="Y20" s="64"/>
      <c r="Z20" s="64"/>
      <c r="AA20" s="65"/>
      <c r="AB20" s="65" t="s">
        <v>24</v>
      </c>
      <c r="AC20" s="65" t="s">
        <v>24</v>
      </c>
      <c r="AD20" s="65" t="s">
        <v>24</v>
      </c>
      <c r="AE20" s="1"/>
      <c r="AF20" s="4"/>
      <c r="AG20" s="4"/>
      <c r="AH20" s="1"/>
      <c r="AI20" s="2">
        <f t="shared" si="0"/>
        <v>12</v>
      </c>
      <c r="AJ20" s="2">
        <f t="shared" si="1"/>
        <v>11</v>
      </c>
      <c r="AK20" s="2">
        <f t="shared" si="2"/>
        <v>1</v>
      </c>
      <c r="AL20" s="2">
        <f t="shared" si="3"/>
        <v>0</v>
      </c>
      <c r="AM20" s="199">
        <f t="shared" si="4"/>
        <v>91.666666666666657</v>
      </c>
      <c r="AN20" s="162" t="s">
        <v>20</v>
      </c>
      <c r="AO20" s="196"/>
      <c r="AP20" s="196"/>
      <c r="AQ20" s="197"/>
    </row>
    <row r="21" spans="1:43" ht="16.5" thickBot="1" x14ac:dyDescent="0.3">
      <c r="A21" s="203">
        <v>15</v>
      </c>
      <c r="B21" s="212" t="s">
        <v>54</v>
      </c>
      <c r="C21" s="25" t="s">
        <v>55</v>
      </c>
      <c r="D21" s="20"/>
      <c r="E21" s="4"/>
      <c r="F21" s="4"/>
      <c r="G21" s="65"/>
      <c r="H21" s="65" t="s">
        <v>24</v>
      </c>
      <c r="I21" s="65" t="s">
        <v>24</v>
      </c>
      <c r="J21" s="64" t="s">
        <v>24</v>
      </c>
      <c r="K21" s="64"/>
      <c r="L21" s="65"/>
      <c r="M21" s="65"/>
      <c r="N21" s="65" t="s">
        <v>23</v>
      </c>
      <c r="O21" s="65" t="s">
        <v>23</v>
      </c>
      <c r="P21" s="65" t="s">
        <v>23</v>
      </c>
      <c r="Q21" s="64"/>
      <c r="R21" s="64"/>
      <c r="S21" s="65"/>
      <c r="T21" s="65"/>
      <c r="U21" s="64" t="s">
        <v>24</v>
      </c>
      <c r="V21" s="194" t="s">
        <v>24</v>
      </c>
      <c r="W21" s="65" t="s">
        <v>24</v>
      </c>
      <c r="X21" s="65"/>
      <c r="Y21" s="64"/>
      <c r="Z21" s="64"/>
      <c r="AA21" s="65"/>
      <c r="AB21" s="65" t="s">
        <v>24</v>
      </c>
      <c r="AC21" s="65" t="s">
        <v>24</v>
      </c>
      <c r="AD21" s="65" t="s">
        <v>24</v>
      </c>
      <c r="AE21" s="1"/>
      <c r="AF21" s="4"/>
      <c r="AG21" s="4"/>
      <c r="AH21" s="1"/>
      <c r="AI21" s="2">
        <f t="shared" si="0"/>
        <v>12</v>
      </c>
      <c r="AJ21" s="2">
        <f t="shared" si="1"/>
        <v>9</v>
      </c>
      <c r="AK21" s="2">
        <f t="shared" si="2"/>
        <v>3</v>
      </c>
      <c r="AL21" s="2">
        <f t="shared" si="3"/>
        <v>0</v>
      </c>
      <c r="AM21" s="199">
        <f t="shared" si="4"/>
        <v>75</v>
      </c>
      <c r="AN21" s="162" t="s">
        <v>20</v>
      </c>
      <c r="AO21" s="196"/>
      <c r="AP21" s="196"/>
      <c r="AQ21" s="197"/>
    </row>
    <row r="22" spans="1:43" ht="16.5" thickBot="1" x14ac:dyDescent="0.3">
      <c r="A22" s="203">
        <v>16</v>
      </c>
      <c r="B22" s="211" t="s">
        <v>56</v>
      </c>
      <c r="C22" s="25" t="s">
        <v>57</v>
      </c>
      <c r="D22" s="20"/>
      <c r="E22" s="4"/>
      <c r="F22" s="4"/>
      <c r="G22" s="65"/>
      <c r="H22" s="65" t="s">
        <v>24</v>
      </c>
      <c r="I22" s="65" t="s">
        <v>24</v>
      </c>
      <c r="J22" s="64" t="s">
        <v>24</v>
      </c>
      <c r="K22" s="64"/>
      <c r="L22" s="65"/>
      <c r="M22" s="65"/>
      <c r="N22" s="65" t="s">
        <v>23</v>
      </c>
      <c r="O22" s="65" t="s">
        <v>23</v>
      </c>
      <c r="P22" s="65" t="s">
        <v>23</v>
      </c>
      <c r="Q22" s="64"/>
      <c r="R22" s="64"/>
      <c r="S22" s="65"/>
      <c r="T22" s="65"/>
      <c r="U22" s="64" t="s">
        <v>24</v>
      </c>
      <c r="V22" s="194" t="s">
        <v>24</v>
      </c>
      <c r="W22" s="65" t="s">
        <v>24</v>
      </c>
      <c r="X22" s="65"/>
      <c r="Y22" s="64"/>
      <c r="Z22" s="64"/>
      <c r="AA22" s="65"/>
      <c r="AB22" s="65" t="s">
        <v>24</v>
      </c>
      <c r="AC22" s="65" t="s">
        <v>24</v>
      </c>
      <c r="AD22" s="65" t="s">
        <v>24</v>
      </c>
      <c r="AE22" s="1"/>
      <c r="AF22" s="4"/>
      <c r="AG22" s="4"/>
      <c r="AH22" s="1"/>
      <c r="AI22" s="2">
        <f t="shared" si="0"/>
        <v>12</v>
      </c>
      <c r="AJ22" s="2">
        <f t="shared" si="1"/>
        <v>9</v>
      </c>
      <c r="AK22" s="2">
        <f t="shared" si="2"/>
        <v>3</v>
      </c>
      <c r="AL22" s="2">
        <f t="shared" si="3"/>
        <v>0</v>
      </c>
      <c r="AM22" s="199">
        <f t="shared" si="4"/>
        <v>75</v>
      </c>
      <c r="AN22" s="162" t="s">
        <v>20</v>
      </c>
      <c r="AO22" s="196"/>
      <c r="AP22" s="196"/>
      <c r="AQ22" s="197"/>
    </row>
    <row r="23" spans="1:43" ht="16.5" thickBot="1" x14ac:dyDescent="0.3">
      <c r="A23" s="203">
        <v>17</v>
      </c>
      <c r="B23" s="212" t="s">
        <v>58</v>
      </c>
      <c r="C23" s="25" t="s">
        <v>59</v>
      </c>
      <c r="D23" s="20"/>
      <c r="E23" s="4"/>
      <c r="F23" s="4"/>
      <c r="G23" s="65"/>
      <c r="H23" s="65" t="s">
        <v>24</v>
      </c>
      <c r="I23" s="65" t="s">
        <v>24</v>
      </c>
      <c r="J23" s="64" t="s">
        <v>24</v>
      </c>
      <c r="K23" s="64"/>
      <c r="L23" s="65"/>
      <c r="M23" s="65"/>
      <c r="N23" s="65" t="s">
        <v>24</v>
      </c>
      <c r="O23" s="65" t="s">
        <v>24</v>
      </c>
      <c r="P23" s="65" t="s">
        <v>24</v>
      </c>
      <c r="Q23" s="64"/>
      <c r="R23" s="64"/>
      <c r="S23" s="65"/>
      <c r="T23" s="65"/>
      <c r="U23" s="64" t="s">
        <v>24</v>
      </c>
      <c r="V23" s="194" t="s">
        <v>24</v>
      </c>
      <c r="W23" s="65" t="s">
        <v>24</v>
      </c>
      <c r="X23" s="65"/>
      <c r="Y23" s="64"/>
      <c r="Z23" s="64"/>
      <c r="AA23" s="65"/>
      <c r="AB23" s="65" t="s">
        <v>24</v>
      </c>
      <c r="AC23" s="65" t="s">
        <v>23</v>
      </c>
      <c r="AD23" s="65" t="s">
        <v>24</v>
      </c>
      <c r="AE23" s="1"/>
      <c r="AF23" s="4"/>
      <c r="AG23" s="4"/>
      <c r="AH23" s="1"/>
      <c r="AI23" s="2">
        <f t="shared" si="0"/>
        <v>12</v>
      </c>
      <c r="AJ23" s="2">
        <f t="shared" si="1"/>
        <v>11</v>
      </c>
      <c r="AK23" s="2">
        <f t="shared" si="2"/>
        <v>1</v>
      </c>
      <c r="AL23" s="2">
        <f t="shared" si="3"/>
        <v>0</v>
      </c>
      <c r="AM23" s="199">
        <f t="shared" si="4"/>
        <v>91.666666666666657</v>
      </c>
      <c r="AN23" s="162" t="s">
        <v>20</v>
      </c>
      <c r="AO23" s="196"/>
      <c r="AP23" s="196"/>
      <c r="AQ23" s="197"/>
    </row>
    <row r="24" spans="1:43" ht="16.5" thickBot="1" x14ac:dyDescent="0.3">
      <c r="A24" s="203">
        <v>18</v>
      </c>
      <c r="B24" s="212" t="s">
        <v>60</v>
      </c>
      <c r="C24" s="25" t="s">
        <v>61</v>
      </c>
      <c r="D24" s="20"/>
      <c r="E24" s="4"/>
      <c r="F24" s="4"/>
      <c r="G24" s="65"/>
      <c r="H24" s="65" t="s">
        <v>24</v>
      </c>
      <c r="I24" s="65" t="s">
        <v>24</v>
      </c>
      <c r="J24" s="64" t="s">
        <v>24</v>
      </c>
      <c r="K24" s="64"/>
      <c r="L24" s="65"/>
      <c r="M24" s="65"/>
      <c r="N24" s="65" t="s">
        <v>23</v>
      </c>
      <c r="O24" s="65" t="s">
        <v>23</v>
      </c>
      <c r="P24" s="65" t="s">
        <v>23</v>
      </c>
      <c r="Q24" s="64"/>
      <c r="R24" s="64"/>
      <c r="S24" s="65"/>
      <c r="T24" s="65"/>
      <c r="U24" s="64" t="s">
        <v>24</v>
      </c>
      <c r="V24" s="194" t="s">
        <v>24</v>
      </c>
      <c r="W24" s="65" t="s">
        <v>24</v>
      </c>
      <c r="X24" s="65"/>
      <c r="Y24" s="64"/>
      <c r="Z24" s="64"/>
      <c r="AA24" s="65"/>
      <c r="AB24" s="65" t="s">
        <v>24</v>
      </c>
      <c r="AC24" s="65" t="s">
        <v>24</v>
      </c>
      <c r="AD24" s="65" t="s">
        <v>24</v>
      </c>
      <c r="AE24" s="1"/>
      <c r="AF24" s="4"/>
      <c r="AG24" s="4"/>
      <c r="AH24" s="1"/>
      <c r="AI24" s="2">
        <f t="shared" si="0"/>
        <v>12</v>
      </c>
      <c r="AJ24" s="2">
        <f t="shared" si="1"/>
        <v>9</v>
      </c>
      <c r="AK24" s="2">
        <f t="shared" si="2"/>
        <v>3</v>
      </c>
      <c r="AL24" s="2">
        <f t="shared" si="3"/>
        <v>0</v>
      </c>
      <c r="AM24" s="199">
        <f t="shared" si="4"/>
        <v>75</v>
      </c>
      <c r="AN24" s="162" t="s">
        <v>20</v>
      </c>
      <c r="AO24" s="196"/>
      <c r="AP24" s="196"/>
      <c r="AQ24" s="197"/>
    </row>
    <row r="25" spans="1:43" ht="16.5" thickBot="1" x14ac:dyDescent="0.3">
      <c r="A25" s="203">
        <v>19</v>
      </c>
      <c r="B25" s="212" t="s">
        <v>62</v>
      </c>
      <c r="C25" s="25" t="s">
        <v>63</v>
      </c>
      <c r="D25" s="20"/>
      <c r="E25" s="4"/>
      <c r="F25" s="4"/>
      <c r="G25" s="65"/>
      <c r="H25" s="65" t="s">
        <v>24</v>
      </c>
      <c r="I25" s="65" t="s">
        <v>24</v>
      </c>
      <c r="J25" s="64" t="s">
        <v>24</v>
      </c>
      <c r="K25" s="64"/>
      <c r="L25" s="65"/>
      <c r="M25" s="65"/>
      <c r="N25" s="65" t="s">
        <v>23</v>
      </c>
      <c r="O25" s="65" t="s">
        <v>23</v>
      </c>
      <c r="P25" s="65" t="s">
        <v>23</v>
      </c>
      <c r="Q25" s="64"/>
      <c r="R25" s="64"/>
      <c r="S25" s="65"/>
      <c r="T25" s="65"/>
      <c r="U25" s="64" t="s">
        <v>24</v>
      </c>
      <c r="V25" s="194" t="s">
        <v>24</v>
      </c>
      <c r="W25" s="65" t="s">
        <v>24</v>
      </c>
      <c r="X25" s="65"/>
      <c r="Y25" s="64"/>
      <c r="Z25" s="64"/>
      <c r="AA25" s="65"/>
      <c r="AB25" s="65" t="s">
        <v>24</v>
      </c>
      <c r="AC25" s="65" t="s">
        <v>24</v>
      </c>
      <c r="AD25" s="65" t="s">
        <v>24</v>
      </c>
      <c r="AE25" s="1"/>
      <c r="AF25" s="4"/>
      <c r="AG25" s="4"/>
      <c r="AH25" s="1"/>
      <c r="AI25" s="2">
        <f t="shared" si="0"/>
        <v>12</v>
      </c>
      <c r="AJ25" s="2">
        <f t="shared" si="1"/>
        <v>9</v>
      </c>
      <c r="AK25" s="2">
        <f t="shared" si="2"/>
        <v>3</v>
      </c>
      <c r="AL25" s="2">
        <f t="shared" si="3"/>
        <v>0</v>
      </c>
      <c r="AM25" s="199">
        <f t="shared" si="4"/>
        <v>75</v>
      </c>
      <c r="AN25" s="162" t="s">
        <v>20</v>
      </c>
      <c r="AO25" s="196"/>
      <c r="AP25" s="196"/>
      <c r="AQ25" s="197"/>
    </row>
    <row r="26" spans="1:43" ht="19.5" customHeight="1" thickBot="1" x14ac:dyDescent="0.3">
      <c r="A26" s="204">
        <v>20</v>
      </c>
      <c r="B26" s="213" t="s">
        <v>64</v>
      </c>
      <c r="C26" s="29" t="s">
        <v>65</v>
      </c>
      <c r="D26" s="68"/>
      <c r="E26" s="69"/>
      <c r="F26" s="69"/>
      <c r="G26" s="214"/>
      <c r="H26" s="214" t="s">
        <v>24</v>
      </c>
      <c r="I26" s="214" t="s">
        <v>24</v>
      </c>
      <c r="J26" s="215" t="s">
        <v>24</v>
      </c>
      <c r="K26" s="215"/>
      <c r="L26" s="214"/>
      <c r="M26" s="214"/>
      <c r="N26" s="214" t="s">
        <v>23</v>
      </c>
      <c r="O26" s="214" t="s">
        <v>23</v>
      </c>
      <c r="P26" s="214" t="s">
        <v>23</v>
      </c>
      <c r="Q26" s="215"/>
      <c r="R26" s="215"/>
      <c r="S26" s="214"/>
      <c r="T26" s="214"/>
      <c r="U26" s="215" t="s">
        <v>24</v>
      </c>
      <c r="V26" s="216" t="s">
        <v>24</v>
      </c>
      <c r="W26" s="214" t="s">
        <v>24</v>
      </c>
      <c r="X26" s="214"/>
      <c r="Y26" s="215"/>
      <c r="Z26" s="215"/>
      <c r="AA26" s="214"/>
      <c r="AB26" s="214" t="s">
        <v>24</v>
      </c>
      <c r="AC26" s="214" t="s">
        <v>24</v>
      </c>
      <c r="AD26" s="214" t="s">
        <v>24</v>
      </c>
      <c r="AE26" s="70"/>
      <c r="AF26" s="69"/>
      <c r="AG26" s="69"/>
      <c r="AH26" s="70"/>
      <c r="AI26" s="71">
        <f t="shared" si="0"/>
        <v>12</v>
      </c>
      <c r="AJ26" s="71">
        <f t="shared" si="1"/>
        <v>9</v>
      </c>
      <c r="AK26" s="71">
        <f t="shared" si="2"/>
        <v>3</v>
      </c>
      <c r="AL26" s="71">
        <f t="shared" si="3"/>
        <v>0</v>
      </c>
      <c r="AM26" s="200">
        <f t="shared" si="4"/>
        <v>75</v>
      </c>
      <c r="AN26" s="163" t="s">
        <v>20</v>
      </c>
      <c r="AO26" s="196"/>
      <c r="AP26" s="196"/>
      <c r="AQ26" s="197"/>
    </row>
    <row r="27" spans="1:43" ht="15" x14ac:dyDescent="0.25">
      <c r="A27" s="30"/>
      <c r="B27" s="31"/>
      <c r="C27" s="32"/>
      <c r="D27" s="52"/>
      <c r="E27" s="53"/>
      <c r="F27" s="53"/>
      <c r="G27" s="54"/>
      <c r="H27" s="54"/>
      <c r="I27" s="54"/>
      <c r="J27" s="53"/>
      <c r="K27" s="53"/>
      <c r="L27" s="53"/>
      <c r="M27" s="54"/>
      <c r="N27" s="54"/>
      <c r="O27" s="54"/>
      <c r="P27" s="54"/>
      <c r="Q27" s="53"/>
      <c r="R27" s="53"/>
      <c r="S27" s="53"/>
      <c r="T27" s="54"/>
      <c r="U27" s="54"/>
      <c r="V27" s="54"/>
      <c r="W27" s="54"/>
      <c r="X27" s="54"/>
      <c r="Y27" s="53"/>
      <c r="Z27" s="53"/>
      <c r="AA27" s="54"/>
      <c r="AB27" s="54"/>
      <c r="AC27" s="54"/>
      <c r="AD27" s="54"/>
      <c r="AE27" s="54"/>
      <c r="AF27" s="53"/>
      <c r="AG27" s="53"/>
      <c r="AH27" s="54"/>
      <c r="AI27" s="55"/>
      <c r="AJ27" s="55"/>
      <c r="AK27" s="55"/>
      <c r="AL27" s="55"/>
      <c r="AM27" s="56"/>
      <c r="AN27" s="57"/>
    </row>
    <row r="28" spans="1:43" ht="15" x14ac:dyDescent="0.25">
      <c r="A28" s="30"/>
      <c r="B28" s="37"/>
      <c r="C28" s="38"/>
      <c r="D28" s="52"/>
      <c r="E28" s="53"/>
      <c r="F28" s="53"/>
      <c r="G28" s="54"/>
      <c r="H28" s="54"/>
      <c r="I28" s="54"/>
      <c r="J28" s="53"/>
      <c r="K28" s="53"/>
      <c r="L28" s="53"/>
      <c r="M28" s="54"/>
      <c r="N28" s="54"/>
      <c r="O28" s="54"/>
      <c r="P28" s="54"/>
      <c r="Q28" s="53"/>
      <c r="R28" s="53"/>
      <c r="S28" s="53"/>
      <c r="T28" s="54"/>
      <c r="U28" s="54"/>
      <c r="V28" s="54"/>
      <c r="W28" s="54"/>
      <c r="X28" s="54"/>
      <c r="Y28" s="53"/>
      <c r="Z28" s="53"/>
      <c r="AA28" s="54"/>
      <c r="AB28" s="54"/>
      <c r="AC28" s="54"/>
      <c r="AD28" s="54"/>
      <c r="AE28" s="54"/>
      <c r="AF28" s="53"/>
      <c r="AG28" s="53"/>
      <c r="AH28" s="54"/>
      <c r="AI28" s="55"/>
      <c r="AJ28" s="55"/>
      <c r="AK28" s="55"/>
      <c r="AL28" s="55"/>
      <c r="AM28" s="56"/>
      <c r="AN28" s="57"/>
    </row>
    <row r="29" spans="1:43" ht="15" x14ac:dyDescent="0.25">
      <c r="A29" s="30"/>
      <c r="B29" s="39"/>
      <c r="C29" s="38"/>
      <c r="D29" s="52"/>
      <c r="E29" s="53"/>
      <c r="F29" s="53"/>
      <c r="G29" s="54"/>
      <c r="H29" s="54"/>
      <c r="I29" s="54"/>
      <c r="J29" s="53"/>
      <c r="K29" s="53"/>
      <c r="L29" s="53"/>
      <c r="M29" s="54"/>
      <c r="N29" s="54"/>
      <c r="O29" s="54"/>
      <c r="P29" s="54"/>
      <c r="Q29" s="53"/>
      <c r="R29" s="53"/>
      <c r="S29" s="53"/>
      <c r="T29" s="54"/>
      <c r="U29" s="54"/>
      <c r="V29" s="54"/>
      <c r="W29" s="54"/>
      <c r="X29" s="54"/>
      <c r="Y29" s="53"/>
      <c r="Z29" s="53"/>
      <c r="AA29" s="54"/>
      <c r="AB29" s="54"/>
      <c r="AC29" s="54"/>
      <c r="AD29" s="54"/>
      <c r="AE29" s="54"/>
      <c r="AF29" s="53"/>
      <c r="AG29" s="53"/>
      <c r="AH29" s="54"/>
      <c r="AI29" s="55"/>
      <c r="AJ29" s="55"/>
      <c r="AK29" s="55"/>
      <c r="AL29" s="55"/>
      <c r="AM29" s="56"/>
      <c r="AN29" s="57"/>
    </row>
    <row r="30" spans="1:43" ht="15" x14ac:dyDescent="0.25">
      <c r="A30" s="30"/>
      <c r="B30" s="39"/>
      <c r="C30" s="38"/>
      <c r="D30" s="52"/>
      <c r="E30" s="53"/>
      <c r="F30" s="53"/>
      <c r="G30" s="54"/>
      <c r="H30" s="54"/>
      <c r="I30" s="54"/>
      <c r="J30" s="53"/>
      <c r="K30" s="53"/>
      <c r="L30" s="53"/>
      <c r="M30" s="54"/>
      <c r="N30" s="54"/>
      <c r="O30" s="54"/>
      <c r="P30" s="54"/>
      <c r="Q30" s="53"/>
      <c r="R30" s="53"/>
      <c r="S30" s="53"/>
      <c r="T30" s="54"/>
      <c r="U30" s="54"/>
      <c r="V30" s="54"/>
      <c r="W30" s="54"/>
      <c r="X30" s="54"/>
      <c r="Y30" s="53"/>
      <c r="Z30" s="53"/>
      <c r="AA30" s="54"/>
      <c r="AB30" s="54"/>
      <c r="AC30" s="54"/>
      <c r="AD30" s="54"/>
      <c r="AE30" s="54"/>
      <c r="AF30" s="53"/>
      <c r="AG30" s="53"/>
      <c r="AH30" s="54"/>
      <c r="AI30" s="55"/>
      <c r="AJ30" s="55"/>
      <c r="AK30" s="55"/>
      <c r="AL30" s="55"/>
      <c r="AM30" s="56"/>
      <c r="AN30" s="57"/>
    </row>
    <row r="31" spans="1:43" ht="15" x14ac:dyDescent="0.25">
      <c r="A31" s="30"/>
      <c r="B31" s="31"/>
      <c r="C31" s="32"/>
      <c r="D31" s="52"/>
      <c r="E31" s="53"/>
      <c r="F31" s="53"/>
      <c r="G31" s="54"/>
      <c r="H31" s="54"/>
      <c r="I31" s="54"/>
      <c r="J31" s="53"/>
      <c r="K31" s="53"/>
      <c r="L31" s="53"/>
      <c r="M31" s="54"/>
      <c r="N31" s="54"/>
      <c r="O31" s="54"/>
      <c r="P31" s="54"/>
      <c r="Q31" s="53"/>
      <c r="R31" s="53"/>
      <c r="S31" s="53"/>
      <c r="T31" s="54"/>
      <c r="U31" s="54"/>
      <c r="V31" s="54"/>
      <c r="W31" s="54"/>
      <c r="X31" s="54"/>
      <c r="Y31" s="53"/>
      <c r="Z31" s="53"/>
      <c r="AA31" s="54"/>
      <c r="AB31" s="54"/>
      <c r="AC31" s="54"/>
      <c r="AD31" s="54"/>
      <c r="AE31" s="54"/>
      <c r="AF31" s="53"/>
      <c r="AG31" s="53"/>
      <c r="AH31" s="54"/>
      <c r="AI31" s="55"/>
      <c r="AJ31" s="55"/>
      <c r="AK31" s="55"/>
      <c r="AL31" s="55"/>
      <c r="AM31" s="56"/>
      <c r="AN31" s="57"/>
    </row>
    <row r="32" spans="1:43" ht="15" x14ac:dyDescent="0.25">
      <c r="A32" s="30"/>
      <c r="B32" s="23"/>
      <c r="C32" s="32"/>
      <c r="D32" s="52"/>
      <c r="E32" s="53"/>
      <c r="F32" s="53"/>
      <c r="G32" s="54"/>
      <c r="H32" s="54"/>
      <c r="I32" s="54"/>
      <c r="J32" s="53"/>
      <c r="K32" s="53"/>
      <c r="L32" s="53"/>
      <c r="M32" s="54"/>
      <c r="N32" s="54"/>
      <c r="O32" s="54"/>
      <c r="P32" s="54"/>
      <c r="Q32" s="53"/>
      <c r="R32" s="53"/>
      <c r="S32" s="53"/>
      <c r="T32" s="54"/>
      <c r="U32" s="54"/>
      <c r="V32" s="54"/>
      <c r="W32" s="54"/>
      <c r="X32" s="54"/>
      <c r="Y32" s="53"/>
      <c r="Z32" s="53"/>
      <c r="AA32" s="54"/>
      <c r="AB32" s="54"/>
      <c r="AC32" s="54"/>
      <c r="AD32" s="54"/>
      <c r="AE32" s="54"/>
      <c r="AF32" s="53"/>
      <c r="AG32" s="53"/>
      <c r="AH32" s="54"/>
      <c r="AI32" s="55"/>
      <c r="AJ32" s="55"/>
      <c r="AK32" s="55"/>
      <c r="AL32" s="55"/>
      <c r="AM32" s="56"/>
      <c r="AN32" s="57"/>
    </row>
    <row r="33" spans="1:40" ht="15" x14ac:dyDescent="0.25">
      <c r="A33" s="30"/>
      <c r="B33" s="39"/>
      <c r="C33" s="38"/>
      <c r="D33" s="52"/>
      <c r="E33" s="53"/>
      <c r="F33" s="53"/>
      <c r="G33" s="54"/>
      <c r="H33" s="54"/>
      <c r="I33" s="54"/>
      <c r="J33" s="53"/>
      <c r="K33" s="53"/>
      <c r="L33" s="53"/>
      <c r="M33" s="54"/>
      <c r="N33" s="54"/>
      <c r="O33" s="54"/>
      <c r="P33" s="54"/>
      <c r="Q33" s="53"/>
      <c r="R33" s="53"/>
      <c r="S33" s="53"/>
      <c r="T33" s="54"/>
      <c r="U33" s="54"/>
      <c r="V33" s="54"/>
      <c r="W33" s="54"/>
      <c r="X33" s="54"/>
      <c r="Y33" s="53"/>
      <c r="Z33" s="53"/>
      <c r="AA33" s="54"/>
      <c r="AB33" s="54"/>
      <c r="AC33" s="54"/>
      <c r="AD33" s="54"/>
      <c r="AE33" s="54"/>
      <c r="AF33" s="53"/>
      <c r="AG33" s="53"/>
      <c r="AH33" s="54"/>
      <c r="AI33" s="55"/>
      <c r="AJ33" s="55"/>
      <c r="AK33" s="55"/>
      <c r="AL33" s="55"/>
      <c r="AM33" s="56"/>
      <c r="AN33" s="57"/>
    </row>
    <row r="34" spans="1:40" ht="15" x14ac:dyDescent="0.25">
      <c r="A34" s="30"/>
      <c r="B34" s="23"/>
      <c r="C34" s="32"/>
      <c r="D34" s="52"/>
      <c r="E34" s="53"/>
      <c r="F34" s="53"/>
      <c r="G34" s="54"/>
      <c r="H34" s="54"/>
      <c r="I34" s="54"/>
      <c r="J34" s="53"/>
      <c r="K34" s="53"/>
      <c r="L34" s="53"/>
      <c r="M34" s="54"/>
      <c r="N34" s="54"/>
      <c r="O34" s="54"/>
      <c r="P34" s="54"/>
      <c r="Q34" s="53"/>
      <c r="R34" s="53"/>
      <c r="S34" s="53"/>
      <c r="T34" s="54"/>
      <c r="U34" s="54"/>
      <c r="V34" s="54"/>
      <c r="W34" s="54"/>
      <c r="X34" s="54"/>
      <c r="Y34" s="53"/>
      <c r="Z34" s="53"/>
      <c r="AA34" s="54"/>
      <c r="AB34" s="54"/>
      <c r="AC34" s="54"/>
      <c r="AD34" s="54"/>
      <c r="AE34" s="54"/>
      <c r="AF34" s="53"/>
      <c r="AG34" s="53"/>
      <c r="AH34" s="54"/>
      <c r="AI34" s="55"/>
      <c r="AJ34" s="55"/>
      <c r="AK34" s="55"/>
      <c r="AL34" s="55"/>
      <c r="AM34" s="56"/>
      <c r="AN34" s="57"/>
    </row>
    <row r="35" spans="1:40" ht="15" x14ac:dyDescent="0.25">
      <c r="A35" s="30"/>
      <c r="B35" s="31"/>
      <c r="C35" s="32"/>
      <c r="D35" s="52"/>
      <c r="E35" s="53"/>
      <c r="F35" s="53"/>
      <c r="G35" s="54"/>
      <c r="H35" s="54"/>
      <c r="I35" s="54"/>
      <c r="J35" s="53"/>
      <c r="K35" s="53"/>
      <c r="L35" s="53"/>
      <c r="M35" s="54"/>
      <c r="N35" s="54"/>
      <c r="O35" s="54"/>
      <c r="P35" s="54"/>
      <c r="Q35" s="53"/>
      <c r="R35" s="53"/>
      <c r="S35" s="53"/>
      <c r="T35" s="54"/>
      <c r="U35" s="54"/>
      <c r="V35" s="54"/>
      <c r="W35" s="54"/>
      <c r="X35" s="54"/>
      <c r="Y35" s="53"/>
      <c r="Z35" s="53"/>
      <c r="AA35" s="54"/>
      <c r="AB35" s="54"/>
      <c r="AC35" s="54"/>
      <c r="AD35" s="54"/>
      <c r="AE35" s="54"/>
      <c r="AF35" s="53"/>
      <c r="AG35" s="53"/>
      <c r="AH35" s="54"/>
      <c r="AI35" s="55"/>
      <c r="AJ35" s="55"/>
      <c r="AK35" s="55"/>
      <c r="AL35" s="55"/>
      <c r="AM35" s="56"/>
      <c r="AN35" s="57"/>
    </row>
    <row r="36" spans="1:40" ht="15" x14ac:dyDescent="0.25">
      <c r="A36" s="30"/>
      <c r="B36" s="31"/>
      <c r="C36" s="32"/>
      <c r="D36" s="52"/>
      <c r="E36" s="53"/>
      <c r="F36" s="53"/>
      <c r="G36" s="54"/>
      <c r="H36" s="54"/>
      <c r="I36" s="54"/>
      <c r="J36" s="53"/>
      <c r="K36" s="53"/>
      <c r="L36" s="53"/>
      <c r="M36" s="54"/>
      <c r="N36" s="54"/>
      <c r="O36" s="54"/>
      <c r="P36" s="54"/>
      <c r="Q36" s="53"/>
      <c r="R36" s="53"/>
      <c r="S36" s="53"/>
      <c r="T36" s="54"/>
      <c r="U36" s="54"/>
      <c r="V36" s="54"/>
      <c r="W36" s="54"/>
      <c r="X36" s="54"/>
      <c r="Y36" s="53"/>
      <c r="Z36" s="53"/>
      <c r="AA36" s="54"/>
      <c r="AB36" s="54"/>
      <c r="AC36" s="54"/>
      <c r="AD36" s="54"/>
      <c r="AE36" s="54"/>
      <c r="AF36" s="53"/>
      <c r="AG36" s="53"/>
      <c r="AH36" s="54"/>
      <c r="AI36" s="55"/>
      <c r="AJ36" s="55"/>
      <c r="AK36" s="55"/>
      <c r="AL36" s="55"/>
      <c r="AM36" s="56"/>
      <c r="AN36" s="57"/>
    </row>
    <row r="37" spans="1:40" ht="15" x14ac:dyDescent="0.25">
      <c r="A37" s="30"/>
      <c r="B37" s="39"/>
      <c r="C37" s="38"/>
      <c r="D37" s="52"/>
      <c r="E37" s="53"/>
      <c r="F37" s="53"/>
      <c r="G37" s="54"/>
      <c r="H37" s="54"/>
      <c r="I37" s="54"/>
      <c r="J37" s="53"/>
      <c r="K37" s="53"/>
      <c r="L37" s="53"/>
      <c r="M37" s="54"/>
      <c r="N37" s="54"/>
      <c r="O37" s="54"/>
      <c r="P37" s="54"/>
      <c r="Q37" s="53"/>
      <c r="R37" s="53"/>
      <c r="S37" s="53"/>
      <c r="T37" s="54"/>
      <c r="U37" s="54"/>
      <c r="V37" s="54"/>
      <c r="W37" s="54"/>
      <c r="X37" s="54"/>
      <c r="Y37" s="53"/>
      <c r="Z37" s="53"/>
      <c r="AA37" s="54"/>
      <c r="AB37" s="54"/>
      <c r="AC37" s="54"/>
      <c r="AD37" s="54"/>
      <c r="AE37" s="54"/>
      <c r="AF37" s="53"/>
      <c r="AG37" s="53"/>
      <c r="AH37" s="54"/>
      <c r="AI37" s="55"/>
      <c r="AJ37" s="55"/>
      <c r="AK37" s="55"/>
      <c r="AL37" s="55"/>
      <c r="AM37" s="56"/>
      <c r="AN37" s="57"/>
    </row>
    <row r="38" spans="1:40" ht="15" x14ac:dyDescent="0.25">
      <c r="A38" s="30"/>
      <c r="B38" s="23"/>
      <c r="C38" s="32"/>
      <c r="D38" s="52"/>
      <c r="E38" s="53"/>
      <c r="F38" s="53"/>
      <c r="G38" s="54"/>
      <c r="H38" s="54"/>
      <c r="I38" s="54"/>
      <c r="J38" s="53"/>
      <c r="K38" s="53"/>
      <c r="L38" s="53"/>
      <c r="M38" s="54"/>
      <c r="N38" s="54"/>
      <c r="O38" s="54"/>
      <c r="P38" s="54"/>
      <c r="Q38" s="53"/>
      <c r="R38" s="53"/>
      <c r="S38" s="53"/>
      <c r="T38" s="54"/>
      <c r="U38" s="54"/>
      <c r="V38" s="54"/>
      <c r="W38" s="54"/>
      <c r="X38" s="54"/>
      <c r="Y38" s="53"/>
      <c r="Z38" s="53"/>
      <c r="AA38" s="54"/>
      <c r="AB38" s="54"/>
      <c r="AC38" s="54"/>
      <c r="AD38" s="54"/>
      <c r="AE38" s="54"/>
      <c r="AF38" s="53"/>
      <c r="AG38" s="53"/>
      <c r="AH38" s="54"/>
      <c r="AI38" s="55"/>
      <c r="AJ38" s="55"/>
      <c r="AK38" s="55"/>
      <c r="AL38" s="55"/>
      <c r="AM38" s="56"/>
      <c r="AN38" s="57"/>
    </row>
    <row r="39" spans="1:40" ht="15" x14ac:dyDescent="0.25">
      <c r="A39" s="30"/>
      <c r="B39" s="39"/>
      <c r="C39" s="38"/>
      <c r="D39" s="52"/>
      <c r="E39" s="53"/>
      <c r="F39" s="53"/>
      <c r="G39" s="54"/>
      <c r="H39" s="54"/>
      <c r="I39" s="54"/>
      <c r="J39" s="53"/>
      <c r="K39" s="53"/>
      <c r="L39" s="53"/>
      <c r="M39" s="54"/>
      <c r="N39" s="54"/>
      <c r="O39" s="54"/>
      <c r="P39" s="54"/>
      <c r="Q39" s="53"/>
      <c r="R39" s="53"/>
      <c r="S39" s="53"/>
      <c r="T39" s="54"/>
      <c r="U39" s="54"/>
      <c r="V39" s="54"/>
      <c r="W39" s="54"/>
      <c r="X39" s="54"/>
      <c r="Y39" s="53"/>
      <c r="Z39" s="53"/>
      <c r="AA39" s="54"/>
      <c r="AB39" s="54"/>
      <c r="AC39" s="54"/>
      <c r="AD39" s="54"/>
      <c r="AE39" s="54"/>
      <c r="AF39" s="53"/>
      <c r="AG39" s="53"/>
      <c r="AH39" s="54"/>
      <c r="AI39" s="55"/>
      <c r="AJ39" s="55"/>
      <c r="AK39" s="55"/>
      <c r="AL39" s="55"/>
      <c r="AM39" s="56"/>
      <c r="AN39" s="57"/>
    </row>
    <row r="40" spans="1:40" ht="15" x14ac:dyDescent="0.25">
      <c r="A40" s="30"/>
      <c r="B40" s="39"/>
      <c r="C40" s="38"/>
      <c r="D40" s="52"/>
      <c r="E40" s="53"/>
      <c r="F40" s="53"/>
      <c r="G40" s="54"/>
      <c r="H40" s="54"/>
      <c r="I40" s="54"/>
      <c r="J40" s="53"/>
      <c r="K40" s="53"/>
      <c r="L40" s="53"/>
      <c r="M40" s="54"/>
      <c r="N40" s="54"/>
      <c r="O40" s="54"/>
      <c r="P40" s="54"/>
      <c r="Q40" s="53"/>
      <c r="R40" s="53"/>
      <c r="S40" s="53"/>
      <c r="T40" s="54"/>
      <c r="U40" s="54"/>
      <c r="V40" s="54"/>
      <c r="W40" s="54"/>
      <c r="X40" s="54"/>
      <c r="Y40" s="53"/>
      <c r="Z40" s="53"/>
      <c r="AA40" s="54"/>
      <c r="AB40" s="54"/>
      <c r="AC40" s="54"/>
      <c r="AD40" s="54"/>
      <c r="AE40" s="54"/>
      <c r="AF40" s="53"/>
      <c r="AG40" s="53"/>
      <c r="AH40" s="54"/>
      <c r="AI40" s="55"/>
      <c r="AJ40" s="55"/>
      <c r="AK40" s="55"/>
      <c r="AL40" s="55"/>
      <c r="AM40" s="56"/>
      <c r="AN40" s="57"/>
    </row>
    <row r="41" spans="1:40" ht="15" x14ac:dyDescent="0.25">
      <c r="A41" s="30"/>
      <c r="B41" s="31"/>
      <c r="C41" s="32"/>
      <c r="D41" s="52"/>
      <c r="E41" s="53"/>
      <c r="F41" s="53"/>
      <c r="G41" s="54"/>
      <c r="H41" s="54"/>
      <c r="I41" s="54"/>
      <c r="J41" s="53"/>
      <c r="K41" s="53"/>
      <c r="L41" s="53"/>
      <c r="M41" s="54"/>
      <c r="N41" s="54"/>
      <c r="O41" s="54"/>
      <c r="P41" s="54"/>
      <c r="Q41" s="53"/>
      <c r="R41" s="53"/>
      <c r="S41" s="53"/>
      <c r="T41" s="54"/>
      <c r="U41" s="54"/>
      <c r="V41" s="54"/>
      <c r="W41" s="54"/>
      <c r="X41" s="54"/>
      <c r="Y41" s="53"/>
      <c r="Z41" s="53"/>
      <c r="AA41" s="54"/>
      <c r="AB41" s="54"/>
      <c r="AC41" s="54"/>
      <c r="AD41" s="54"/>
      <c r="AE41" s="54"/>
      <c r="AF41" s="53"/>
      <c r="AG41" s="53"/>
      <c r="AH41" s="54"/>
      <c r="AI41" s="55"/>
      <c r="AJ41" s="55"/>
      <c r="AK41" s="55"/>
      <c r="AL41" s="55"/>
      <c r="AM41" s="56"/>
      <c r="AN41" s="57"/>
    </row>
    <row r="42" spans="1:40" ht="15" x14ac:dyDescent="0.25">
      <c r="A42" s="30"/>
      <c r="B42" s="37"/>
      <c r="C42" s="38"/>
      <c r="D42" s="52"/>
      <c r="E42" s="53"/>
      <c r="F42" s="53"/>
      <c r="G42" s="54"/>
      <c r="H42" s="54"/>
      <c r="I42" s="54"/>
      <c r="J42" s="53"/>
      <c r="K42" s="53"/>
      <c r="L42" s="53"/>
      <c r="M42" s="54"/>
      <c r="N42" s="54"/>
      <c r="O42" s="54"/>
      <c r="P42" s="54"/>
      <c r="Q42" s="53"/>
      <c r="R42" s="53"/>
      <c r="S42" s="53"/>
      <c r="T42" s="54"/>
      <c r="U42" s="54"/>
      <c r="V42" s="54"/>
      <c r="W42" s="54"/>
      <c r="X42" s="54"/>
      <c r="Y42" s="53"/>
      <c r="Z42" s="53"/>
      <c r="AA42" s="54"/>
      <c r="AB42" s="54"/>
      <c r="AC42" s="54"/>
      <c r="AD42" s="54"/>
      <c r="AE42" s="54"/>
      <c r="AF42" s="53"/>
      <c r="AG42" s="53"/>
      <c r="AH42" s="54"/>
      <c r="AI42" s="55"/>
      <c r="AJ42" s="55"/>
      <c r="AK42" s="55"/>
      <c r="AL42" s="55"/>
      <c r="AM42" s="56"/>
      <c r="AN42" s="57"/>
    </row>
    <row r="43" spans="1:40" ht="15" x14ac:dyDescent="0.25">
      <c r="A43" s="30"/>
      <c r="B43" s="23"/>
      <c r="C43" s="32"/>
      <c r="D43" s="52"/>
      <c r="E43" s="53"/>
      <c r="F43" s="53"/>
      <c r="G43" s="54"/>
      <c r="H43" s="54"/>
      <c r="I43" s="54"/>
      <c r="J43" s="53"/>
      <c r="K43" s="53"/>
      <c r="L43" s="53"/>
      <c r="M43" s="54"/>
      <c r="N43" s="54"/>
      <c r="O43" s="54"/>
      <c r="P43" s="54"/>
      <c r="Q43" s="53"/>
      <c r="R43" s="53"/>
      <c r="S43" s="53"/>
      <c r="T43" s="54"/>
      <c r="U43" s="54"/>
      <c r="V43" s="54"/>
      <c r="W43" s="54"/>
      <c r="X43" s="54"/>
      <c r="Y43" s="53"/>
      <c r="Z43" s="53"/>
      <c r="AA43" s="54"/>
      <c r="AB43" s="54"/>
      <c r="AC43" s="54"/>
      <c r="AD43" s="54"/>
      <c r="AE43" s="54"/>
      <c r="AF43" s="53"/>
      <c r="AG43" s="53"/>
      <c r="AH43" s="54"/>
      <c r="AI43" s="55"/>
      <c r="AJ43" s="55"/>
      <c r="AK43" s="55"/>
      <c r="AL43" s="55"/>
      <c r="AM43" s="56"/>
      <c r="AN43" s="57"/>
    </row>
    <row r="44" spans="1:40" ht="15" x14ac:dyDescent="0.25">
      <c r="A44" s="30"/>
      <c r="B44" s="23"/>
      <c r="C44" s="32"/>
      <c r="D44" s="52"/>
      <c r="E44" s="53"/>
      <c r="F44" s="53"/>
      <c r="G44" s="54"/>
      <c r="H44" s="54"/>
      <c r="I44" s="54"/>
      <c r="J44" s="53"/>
      <c r="K44" s="53"/>
      <c r="L44" s="53"/>
      <c r="M44" s="54"/>
      <c r="N44" s="54"/>
      <c r="O44" s="54"/>
      <c r="P44" s="54"/>
      <c r="Q44" s="53"/>
      <c r="R44" s="53"/>
      <c r="S44" s="53"/>
      <c r="T44" s="54"/>
      <c r="U44" s="54"/>
      <c r="V44" s="54"/>
      <c r="W44" s="54"/>
      <c r="X44" s="54"/>
      <c r="Y44" s="53"/>
      <c r="Z44" s="53"/>
      <c r="AA44" s="54"/>
      <c r="AB44" s="54"/>
      <c r="AC44" s="54"/>
      <c r="AD44" s="54"/>
      <c r="AE44" s="54"/>
      <c r="AF44" s="53"/>
      <c r="AG44" s="53"/>
      <c r="AH44" s="54"/>
      <c r="AI44" s="55"/>
      <c r="AJ44" s="55"/>
      <c r="AK44" s="55"/>
      <c r="AL44" s="55"/>
      <c r="AM44" s="56"/>
      <c r="AN44" s="57"/>
    </row>
    <row r="45" spans="1:40" ht="15" x14ac:dyDescent="0.25">
      <c r="A45" s="30"/>
      <c r="B45" s="23"/>
      <c r="C45" s="32"/>
      <c r="D45" s="52"/>
      <c r="E45" s="53"/>
      <c r="F45" s="53"/>
      <c r="G45" s="54"/>
      <c r="H45" s="54"/>
      <c r="I45" s="54"/>
      <c r="J45" s="53"/>
      <c r="K45" s="53"/>
      <c r="L45" s="53"/>
      <c r="M45" s="54"/>
      <c r="N45" s="54"/>
      <c r="O45" s="54"/>
      <c r="P45" s="54"/>
      <c r="Q45" s="53"/>
      <c r="R45" s="53"/>
      <c r="S45" s="53"/>
      <c r="T45" s="54"/>
      <c r="U45" s="54"/>
      <c r="V45" s="54"/>
      <c r="W45" s="54"/>
      <c r="X45" s="54"/>
      <c r="Y45" s="53"/>
      <c r="Z45" s="53"/>
      <c r="AA45" s="54"/>
      <c r="AB45" s="54"/>
      <c r="AC45" s="54"/>
      <c r="AD45" s="54"/>
      <c r="AE45" s="54"/>
      <c r="AF45" s="53"/>
      <c r="AG45" s="53"/>
      <c r="AH45" s="54"/>
      <c r="AI45" s="55"/>
      <c r="AJ45" s="55"/>
      <c r="AK45" s="55"/>
      <c r="AL45" s="55"/>
      <c r="AM45" s="56"/>
      <c r="AN45" s="57"/>
    </row>
  </sheetData>
  <mergeCells count="10">
    <mergeCell ref="AO3:AQ5"/>
    <mergeCell ref="D4:L4"/>
    <mergeCell ref="A1:AN3"/>
    <mergeCell ref="B4:C4"/>
    <mergeCell ref="M4:AE4"/>
    <mergeCell ref="AF4:AM4"/>
    <mergeCell ref="H5:J5"/>
    <mergeCell ref="N5:P5"/>
    <mergeCell ref="U5:W5"/>
    <mergeCell ref="AB5:AD5"/>
  </mergeCells>
  <conditionalFormatting sqref="K8:T45 E27:AH45 W7:AH26 D7:U26">
    <cfRule type="cellIs" dxfId="15" priority="2" stopIfTrue="1" operator="equal">
      <formula>"A"</formula>
    </cfRule>
    <cfRule type="cellIs" dxfId="14" priority="3" stopIfTrue="1" operator="equal">
      <formula>"L"</formula>
    </cfRule>
    <cfRule type="cellIs" dxfId="13" priority="4" stopIfTrue="1" operator="equal">
      <formula>"S"</formula>
    </cfRule>
  </conditionalFormatting>
  <conditionalFormatting sqref="AQ7:AQ26">
    <cfRule type="cellIs" dxfId="12" priority="1" operator="lessThan">
      <formula>0.8</formula>
    </cfRule>
  </conditionalFormatting>
  <dataValidations count="1">
    <dataValidation type="list" operator="equal" allowBlank="1" showInputMessage="1" showErrorMessage="1" errorTitle="Soft Touch:" error="Incorrect value. Pleas enter a correct value (i.e. P, A, S, L)  in Upper Cases." sqref="E27:J45 D7:J26 K7:T45 U7:U26 W7:AH45 U27:V45">
      <formula1>"P,A,L,S"</formula1>
    </dataValidation>
  </dataValidations>
  <pageMargins left="0.25" right="0.25" top="0.75" bottom="0.75" header="0.3" footer="0.3"/>
  <pageSetup paperSize="258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topLeftCell="A2" workbookViewId="0">
      <selection activeCell="AA23" sqref="AA23"/>
    </sheetView>
  </sheetViews>
  <sheetFormatPr defaultRowHeight="12.75" x14ac:dyDescent="0.2"/>
  <cols>
    <col min="1" max="1" width="4.42578125" bestFit="1" customWidth="1"/>
    <col min="2" max="2" width="8.85546875" customWidth="1"/>
    <col min="3" max="3" width="33" bestFit="1" customWidth="1"/>
    <col min="4" max="5" width="2" bestFit="1" customWidth="1"/>
    <col min="6" max="6" width="2.28515625" bestFit="1" customWidth="1"/>
    <col min="7" max="9" width="2" bestFit="1" customWidth="1"/>
    <col min="10" max="12" width="2.28515625" bestFit="1" customWidth="1"/>
    <col min="13" max="25" width="3" bestFit="1" customWidth="1"/>
    <col min="26" max="26" width="3" customWidth="1"/>
    <col min="27" max="27" width="2.7109375" customWidth="1"/>
    <col min="28" max="28" width="2.85546875" customWidth="1"/>
    <col min="29" max="33" width="3" bestFit="1" customWidth="1"/>
    <col min="34" max="34" width="3" customWidth="1"/>
    <col min="35" max="35" width="3" bestFit="1" customWidth="1"/>
    <col min="36" max="36" width="8.5703125" bestFit="1" customWidth="1"/>
    <col min="37" max="37" width="5.5703125" bestFit="1" customWidth="1"/>
    <col min="38" max="39" width="4.85546875" bestFit="1" customWidth="1"/>
    <col min="40" max="40" width="6.28515625" bestFit="1" customWidth="1"/>
    <col min="41" max="41" width="6.140625" bestFit="1" customWidth="1"/>
  </cols>
  <sheetData>
    <row r="1" spans="1:44" ht="12.75" customHeight="1" x14ac:dyDescent="0.2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4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4" ht="12.75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</row>
    <row r="4" spans="1:44" ht="18.75" thickBot="1" x14ac:dyDescent="0.3">
      <c r="A4" s="124"/>
      <c r="B4" s="242" t="s">
        <v>84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24" t="s">
        <v>67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69</v>
      </c>
      <c r="AG4" s="223"/>
      <c r="AH4" s="223"/>
      <c r="AI4" s="223"/>
      <c r="AJ4" s="223"/>
      <c r="AK4" s="223"/>
      <c r="AL4" s="223"/>
      <c r="AM4" s="223"/>
      <c r="AN4" s="223"/>
      <c r="AO4" s="122"/>
    </row>
    <row r="5" spans="1:44" ht="13.5" thickBot="1" x14ac:dyDescent="0.25">
      <c r="H5" s="252" t="s">
        <v>83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3"/>
      <c r="W5" s="254" t="s">
        <v>85</v>
      </c>
      <c r="X5" s="254"/>
      <c r="Y5" s="254"/>
      <c r="Z5" s="254"/>
      <c r="AC5" s="255" t="s">
        <v>86</v>
      </c>
      <c r="AD5" s="255"/>
      <c r="AE5" s="255"/>
      <c r="AF5" s="255"/>
      <c r="AG5" s="255"/>
      <c r="AH5" s="255"/>
      <c r="AI5" s="255"/>
      <c r="AP5" s="249" t="s">
        <v>19</v>
      </c>
      <c r="AQ5" s="250"/>
      <c r="AR5" s="251"/>
    </row>
    <row r="6" spans="1:44" ht="26.25" thickBot="1" x14ac:dyDescent="0.25">
      <c r="A6" s="165" t="s">
        <v>0</v>
      </c>
      <c r="B6" s="166" t="s">
        <v>1</v>
      </c>
      <c r="C6" s="166" t="s">
        <v>2</v>
      </c>
      <c r="D6" s="167">
        <v>1</v>
      </c>
      <c r="E6" s="167">
        <v>2</v>
      </c>
      <c r="F6" s="167">
        <v>3</v>
      </c>
      <c r="G6" s="167">
        <v>4</v>
      </c>
      <c r="H6" s="167">
        <v>5</v>
      </c>
      <c r="I6" s="167">
        <v>6</v>
      </c>
      <c r="J6" s="167">
        <v>7</v>
      </c>
      <c r="K6" s="167">
        <v>8</v>
      </c>
      <c r="L6" s="167">
        <v>9</v>
      </c>
      <c r="M6" s="168">
        <v>10</v>
      </c>
      <c r="N6" s="167">
        <v>11</v>
      </c>
      <c r="O6" s="167">
        <v>12</v>
      </c>
      <c r="P6" s="167">
        <v>13</v>
      </c>
      <c r="Q6" s="167">
        <v>14</v>
      </c>
      <c r="R6" s="167">
        <v>15</v>
      </c>
      <c r="S6" s="167">
        <v>16</v>
      </c>
      <c r="T6" s="167">
        <v>17</v>
      </c>
      <c r="U6" s="167">
        <v>18</v>
      </c>
      <c r="V6" s="167">
        <v>19</v>
      </c>
      <c r="W6" s="167">
        <v>20</v>
      </c>
      <c r="X6" s="167">
        <v>21</v>
      </c>
      <c r="Y6" s="167">
        <v>22</v>
      </c>
      <c r="Z6" s="167">
        <v>23</v>
      </c>
      <c r="AA6" s="167">
        <v>24</v>
      </c>
      <c r="AB6" s="167">
        <v>25</v>
      </c>
      <c r="AC6" s="171">
        <v>26</v>
      </c>
      <c r="AD6" s="171">
        <v>27</v>
      </c>
      <c r="AE6" s="171">
        <v>28</v>
      </c>
      <c r="AF6" s="167">
        <v>28</v>
      </c>
      <c r="AG6" s="167">
        <v>29</v>
      </c>
      <c r="AH6" s="167">
        <v>30</v>
      </c>
      <c r="AI6" s="167">
        <v>31</v>
      </c>
      <c r="AJ6" s="169" t="s">
        <v>3</v>
      </c>
      <c r="AK6" s="167" t="s">
        <v>4</v>
      </c>
      <c r="AL6" s="167" t="s">
        <v>5</v>
      </c>
      <c r="AM6" s="167" t="s">
        <v>6</v>
      </c>
      <c r="AN6" s="169" t="s">
        <v>7</v>
      </c>
      <c r="AO6" s="170" t="s">
        <v>8</v>
      </c>
      <c r="AP6" s="172" t="s">
        <v>16</v>
      </c>
      <c r="AQ6" s="172" t="s">
        <v>17</v>
      </c>
      <c r="AR6" s="172" t="s">
        <v>18</v>
      </c>
    </row>
    <row r="7" spans="1:44" ht="15.75" x14ac:dyDescent="0.25">
      <c r="A7" s="61">
        <v>1</v>
      </c>
      <c r="B7" s="24" t="s">
        <v>26</v>
      </c>
      <c r="C7" s="62" t="s">
        <v>27</v>
      </c>
      <c r="D7" s="20"/>
      <c r="E7" s="4" t="s">
        <v>24</v>
      </c>
      <c r="F7" s="4"/>
      <c r="G7" s="4"/>
      <c r="H7" s="4"/>
      <c r="I7" s="1"/>
      <c r="J7" s="4"/>
      <c r="K7" s="4"/>
      <c r="L7" s="4" t="s">
        <v>24</v>
      </c>
      <c r="M7" s="4" t="s">
        <v>24</v>
      </c>
      <c r="N7" s="4" t="s">
        <v>24</v>
      </c>
      <c r="O7" s="4"/>
      <c r="P7" s="1"/>
      <c r="Q7" s="4"/>
      <c r="R7" s="4"/>
      <c r="S7" s="4" t="s">
        <v>24</v>
      </c>
      <c r="T7" s="4" t="s">
        <v>24</v>
      </c>
      <c r="U7" s="4" t="s">
        <v>24</v>
      </c>
      <c r="V7" s="4"/>
      <c r="W7" s="1"/>
      <c r="X7" s="4"/>
      <c r="Y7" s="4"/>
      <c r="Z7" s="4" t="s">
        <v>24</v>
      </c>
      <c r="AA7" s="4" t="s">
        <v>24</v>
      </c>
      <c r="AB7" s="4"/>
      <c r="AC7" s="4"/>
      <c r="AD7" s="1"/>
      <c r="AE7" s="4"/>
      <c r="AF7" s="4"/>
      <c r="AG7" s="4"/>
      <c r="AH7" s="4" t="s">
        <v>24</v>
      </c>
      <c r="AI7" s="4" t="s">
        <v>24</v>
      </c>
      <c r="AJ7" s="2">
        <f t="shared" ref="AJ7:AJ26" si="0">COUNTIF(D7:AI7,"P")+COUNTIF(D7:AI7,"A")</f>
        <v>11</v>
      </c>
      <c r="AK7" s="2">
        <f t="shared" ref="AK7:AK26" si="1">COUNTIF(D7:AI7,"P")</f>
        <v>11</v>
      </c>
      <c r="AL7" s="2">
        <f t="shared" ref="AL7:AL26" si="2">COUNTIF(D7:AI7,"A")</f>
        <v>0</v>
      </c>
      <c r="AM7" s="2">
        <f t="shared" ref="AM7:AM26" si="3">COUNTIF(D7:AI7,"L")</f>
        <v>0</v>
      </c>
      <c r="AN7" s="3">
        <f>AK7/AJ7*100</f>
        <v>100</v>
      </c>
      <c r="AO7" s="162" t="s">
        <v>21</v>
      </c>
      <c r="AP7" s="104">
        <v>39</v>
      </c>
      <c r="AQ7" s="104">
        <v>38</v>
      </c>
      <c r="AR7" s="105">
        <v>0.97435897435897434</v>
      </c>
    </row>
    <row r="8" spans="1:44" ht="15.75" x14ac:dyDescent="0.25">
      <c r="A8" s="46">
        <v>2</v>
      </c>
      <c r="B8" s="26" t="s">
        <v>28</v>
      </c>
      <c r="C8" s="25" t="s">
        <v>29</v>
      </c>
      <c r="D8" s="20"/>
      <c r="E8" s="4" t="s">
        <v>24</v>
      </c>
      <c r="F8" s="4"/>
      <c r="G8" s="4"/>
      <c r="H8" s="4"/>
      <c r="I8" s="1"/>
      <c r="J8" s="4"/>
      <c r="K8" s="4"/>
      <c r="L8" s="4" t="s">
        <v>23</v>
      </c>
      <c r="M8" s="4" t="s">
        <v>24</v>
      </c>
      <c r="N8" s="4" t="s">
        <v>24</v>
      </c>
      <c r="O8" s="4"/>
      <c r="P8" s="1"/>
      <c r="Q8" s="4"/>
      <c r="R8" s="4"/>
      <c r="S8" s="4" t="s">
        <v>24</v>
      </c>
      <c r="T8" s="4" t="s">
        <v>24</v>
      </c>
      <c r="U8" s="4" t="s">
        <v>24</v>
      </c>
      <c r="V8" s="4"/>
      <c r="W8" s="1"/>
      <c r="X8" s="4"/>
      <c r="Y8" s="4"/>
      <c r="Z8" s="4" t="s">
        <v>24</v>
      </c>
      <c r="AA8" s="4" t="s">
        <v>24</v>
      </c>
      <c r="AB8" s="4"/>
      <c r="AC8" s="4"/>
      <c r="AD8" s="1"/>
      <c r="AE8" s="4"/>
      <c r="AF8" s="4"/>
      <c r="AG8" s="4"/>
      <c r="AH8" s="4" t="s">
        <v>24</v>
      </c>
      <c r="AI8" s="4" t="s">
        <v>24</v>
      </c>
      <c r="AJ8" s="2">
        <f t="shared" si="0"/>
        <v>11</v>
      </c>
      <c r="AK8" s="2">
        <f t="shared" si="1"/>
        <v>10</v>
      </c>
      <c r="AL8" s="2">
        <f t="shared" si="2"/>
        <v>1</v>
      </c>
      <c r="AM8" s="2">
        <f t="shared" si="3"/>
        <v>0</v>
      </c>
      <c r="AN8" s="3">
        <f t="shared" ref="AN8:AN26" si="4">AK8/AJ8*100</f>
        <v>90.909090909090907</v>
      </c>
      <c r="AO8" s="162" t="s">
        <v>21</v>
      </c>
      <c r="AP8" s="17">
        <v>39</v>
      </c>
      <c r="AQ8" s="17">
        <v>35</v>
      </c>
      <c r="AR8" s="93">
        <v>0.89743589743589747</v>
      </c>
    </row>
    <row r="9" spans="1:44" ht="15.75" x14ac:dyDescent="0.25">
      <c r="A9" s="46">
        <v>3</v>
      </c>
      <c r="B9" s="27" t="s">
        <v>30</v>
      </c>
      <c r="C9" s="25" t="s">
        <v>31</v>
      </c>
      <c r="D9" s="20"/>
      <c r="E9" s="4" t="s">
        <v>24</v>
      </c>
      <c r="F9" s="4"/>
      <c r="G9" s="4"/>
      <c r="H9" s="4"/>
      <c r="I9" s="1"/>
      <c r="J9" s="4"/>
      <c r="K9" s="4"/>
      <c r="L9" s="4" t="s">
        <v>24</v>
      </c>
      <c r="M9" s="4" t="s">
        <v>24</v>
      </c>
      <c r="N9" s="4" t="s">
        <v>24</v>
      </c>
      <c r="O9" s="4"/>
      <c r="P9" s="1"/>
      <c r="Q9" s="4"/>
      <c r="R9" s="4"/>
      <c r="S9" s="4" t="s">
        <v>24</v>
      </c>
      <c r="T9" s="4" t="s">
        <v>24</v>
      </c>
      <c r="U9" s="4" t="s">
        <v>24</v>
      </c>
      <c r="V9" s="4"/>
      <c r="W9" s="1"/>
      <c r="X9" s="4"/>
      <c r="Y9" s="4"/>
      <c r="Z9" s="4" t="s">
        <v>24</v>
      </c>
      <c r="AA9" s="4" t="s">
        <v>24</v>
      </c>
      <c r="AB9" s="4"/>
      <c r="AC9" s="4"/>
      <c r="AD9" s="1"/>
      <c r="AE9" s="4"/>
      <c r="AF9" s="4"/>
      <c r="AG9" s="4"/>
      <c r="AH9" s="4" t="s">
        <v>24</v>
      </c>
      <c r="AI9" s="4" t="s">
        <v>24</v>
      </c>
      <c r="AJ9" s="2">
        <f t="shared" si="0"/>
        <v>11</v>
      </c>
      <c r="AK9" s="2">
        <f t="shared" si="1"/>
        <v>11</v>
      </c>
      <c r="AL9" s="2">
        <f t="shared" si="2"/>
        <v>0</v>
      </c>
      <c r="AM9" s="2">
        <f t="shared" si="3"/>
        <v>0</v>
      </c>
      <c r="AN9" s="3">
        <f t="shared" si="4"/>
        <v>100</v>
      </c>
      <c r="AO9" s="162" t="s">
        <v>21</v>
      </c>
      <c r="AP9" s="17">
        <v>39</v>
      </c>
      <c r="AQ9" s="17">
        <v>39</v>
      </c>
      <c r="AR9" s="93">
        <v>1</v>
      </c>
    </row>
    <row r="10" spans="1:44" ht="15.75" x14ac:dyDescent="0.25">
      <c r="A10" s="46">
        <v>4</v>
      </c>
      <c r="B10" s="27" t="s">
        <v>32</v>
      </c>
      <c r="C10" s="25" t="s">
        <v>33</v>
      </c>
      <c r="D10" s="20"/>
      <c r="E10" s="4" t="s">
        <v>24</v>
      </c>
      <c r="F10" s="4"/>
      <c r="G10" s="4"/>
      <c r="H10" s="4"/>
      <c r="I10" s="1"/>
      <c r="J10" s="4"/>
      <c r="K10" s="4"/>
      <c r="L10" s="4" t="s">
        <v>24</v>
      </c>
      <c r="M10" s="4" t="s">
        <v>24</v>
      </c>
      <c r="N10" s="4" t="s">
        <v>24</v>
      </c>
      <c r="O10" s="4"/>
      <c r="P10" s="1"/>
      <c r="Q10" s="4"/>
      <c r="R10" s="4"/>
      <c r="S10" s="4" t="s">
        <v>24</v>
      </c>
      <c r="T10" s="4" t="s">
        <v>24</v>
      </c>
      <c r="U10" s="4" t="s">
        <v>24</v>
      </c>
      <c r="V10" s="4"/>
      <c r="W10" s="1"/>
      <c r="X10" s="4"/>
      <c r="Y10" s="4"/>
      <c r="Z10" s="4" t="s">
        <v>24</v>
      </c>
      <c r="AA10" s="4" t="s">
        <v>24</v>
      </c>
      <c r="AB10" s="4"/>
      <c r="AC10" s="4"/>
      <c r="AD10" s="1"/>
      <c r="AE10" s="4"/>
      <c r="AF10" s="4"/>
      <c r="AG10" s="4"/>
      <c r="AH10" s="4" t="s">
        <v>24</v>
      </c>
      <c r="AI10" s="4" t="s">
        <v>24</v>
      </c>
      <c r="AJ10" s="2">
        <f t="shared" si="0"/>
        <v>11</v>
      </c>
      <c r="AK10" s="2">
        <f t="shared" si="1"/>
        <v>11</v>
      </c>
      <c r="AL10" s="2">
        <f t="shared" si="2"/>
        <v>0</v>
      </c>
      <c r="AM10" s="2">
        <f t="shared" si="3"/>
        <v>0</v>
      </c>
      <c r="AN10" s="3">
        <f t="shared" si="4"/>
        <v>100</v>
      </c>
      <c r="AO10" s="162" t="s">
        <v>21</v>
      </c>
      <c r="AP10" s="17">
        <v>39</v>
      </c>
      <c r="AQ10" s="17">
        <v>34</v>
      </c>
      <c r="AR10" s="93">
        <v>0.87179487179487181</v>
      </c>
    </row>
    <row r="11" spans="1:44" ht="15.75" x14ac:dyDescent="0.25">
      <c r="A11" s="46">
        <v>5</v>
      </c>
      <c r="B11" s="26" t="s">
        <v>34</v>
      </c>
      <c r="C11" s="25" t="s">
        <v>35</v>
      </c>
      <c r="D11" s="20"/>
      <c r="E11" s="4" t="s">
        <v>24</v>
      </c>
      <c r="F11" s="4"/>
      <c r="G11" s="4"/>
      <c r="H11" s="4"/>
      <c r="I11" s="1"/>
      <c r="J11" s="4"/>
      <c r="K11" s="4"/>
      <c r="L11" s="4" t="s">
        <v>24</v>
      </c>
      <c r="M11" s="4" t="s">
        <v>24</v>
      </c>
      <c r="N11" s="4" t="s">
        <v>24</v>
      </c>
      <c r="O11" s="4"/>
      <c r="P11" s="1"/>
      <c r="Q11" s="4"/>
      <c r="R11" s="4"/>
      <c r="S11" s="4" t="s">
        <v>24</v>
      </c>
      <c r="T11" s="4" t="s">
        <v>24</v>
      </c>
      <c r="U11" s="4" t="s">
        <v>24</v>
      </c>
      <c r="V11" s="4"/>
      <c r="W11" s="1"/>
      <c r="X11" s="4"/>
      <c r="Y11" s="4"/>
      <c r="Z11" s="4" t="s">
        <v>24</v>
      </c>
      <c r="AA11" s="4" t="s">
        <v>24</v>
      </c>
      <c r="AB11" s="4"/>
      <c r="AC11" s="4"/>
      <c r="AD11" s="1"/>
      <c r="AE11" s="4"/>
      <c r="AF11" s="4"/>
      <c r="AG11" s="4"/>
      <c r="AH11" s="4" t="s">
        <v>24</v>
      </c>
      <c r="AI11" s="4" t="s">
        <v>24</v>
      </c>
      <c r="AJ11" s="2">
        <f t="shared" si="0"/>
        <v>11</v>
      </c>
      <c r="AK11" s="2">
        <f t="shared" si="1"/>
        <v>11</v>
      </c>
      <c r="AL11" s="2">
        <f t="shared" si="2"/>
        <v>0</v>
      </c>
      <c r="AM11" s="2">
        <f t="shared" si="3"/>
        <v>0</v>
      </c>
      <c r="AN11" s="3">
        <f t="shared" si="4"/>
        <v>100</v>
      </c>
      <c r="AO11" s="162" t="s">
        <v>21</v>
      </c>
      <c r="AP11" s="17">
        <v>39</v>
      </c>
      <c r="AQ11" s="17">
        <v>34</v>
      </c>
      <c r="AR11" s="93">
        <v>0.87179487179487181</v>
      </c>
    </row>
    <row r="12" spans="1:44" ht="15.75" x14ac:dyDescent="0.25">
      <c r="A12" s="46">
        <v>6</v>
      </c>
      <c r="B12" s="27" t="s">
        <v>36</v>
      </c>
      <c r="C12" s="25" t="s">
        <v>37</v>
      </c>
      <c r="D12" s="20"/>
      <c r="E12" s="4" t="s">
        <v>24</v>
      </c>
      <c r="F12" s="4"/>
      <c r="G12" s="4"/>
      <c r="H12" s="4"/>
      <c r="I12" s="1"/>
      <c r="J12" s="4"/>
      <c r="K12" s="4"/>
      <c r="L12" s="4" t="s">
        <v>24</v>
      </c>
      <c r="M12" s="4" t="s">
        <v>24</v>
      </c>
      <c r="N12" s="4" t="s">
        <v>24</v>
      </c>
      <c r="O12" s="4"/>
      <c r="P12" s="1"/>
      <c r="Q12" s="4"/>
      <c r="R12" s="4"/>
      <c r="S12" s="4" t="s">
        <v>23</v>
      </c>
      <c r="T12" s="4" t="s">
        <v>24</v>
      </c>
      <c r="U12" s="4" t="s">
        <v>24</v>
      </c>
      <c r="V12" s="4"/>
      <c r="W12" s="1"/>
      <c r="X12" s="4"/>
      <c r="Y12" s="4"/>
      <c r="Z12" s="4" t="s">
        <v>24</v>
      </c>
      <c r="AA12" s="4" t="s">
        <v>24</v>
      </c>
      <c r="AB12" s="4"/>
      <c r="AC12" s="4"/>
      <c r="AD12" s="1"/>
      <c r="AE12" s="4"/>
      <c r="AF12" s="4"/>
      <c r="AG12" s="4"/>
      <c r="AH12" s="4" t="s">
        <v>24</v>
      </c>
      <c r="AI12" s="4" t="s">
        <v>24</v>
      </c>
      <c r="AJ12" s="2">
        <f t="shared" si="0"/>
        <v>11</v>
      </c>
      <c r="AK12" s="2">
        <f t="shared" si="1"/>
        <v>10</v>
      </c>
      <c r="AL12" s="2">
        <f t="shared" si="2"/>
        <v>1</v>
      </c>
      <c r="AM12" s="2">
        <f t="shared" si="3"/>
        <v>0</v>
      </c>
      <c r="AN12" s="3">
        <f t="shared" si="4"/>
        <v>90.909090909090907</v>
      </c>
      <c r="AO12" s="162" t="s">
        <v>21</v>
      </c>
      <c r="AP12" s="17">
        <v>39</v>
      </c>
      <c r="AQ12" s="17">
        <v>33</v>
      </c>
      <c r="AR12" s="93">
        <v>0.84615384615384615</v>
      </c>
    </row>
    <row r="13" spans="1:44" ht="15.75" x14ac:dyDescent="0.25">
      <c r="A13" s="46">
        <v>7</v>
      </c>
      <c r="B13" s="27" t="s">
        <v>38</v>
      </c>
      <c r="C13" s="25" t="s">
        <v>39</v>
      </c>
      <c r="D13" s="20"/>
      <c r="E13" s="4" t="s">
        <v>24</v>
      </c>
      <c r="F13" s="4"/>
      <c r="G13" s="4"/>
      <c r="H13" s="4"/>
      <c r="I13" s="1"/>
      <c r="J13" s="4"/>
      <c r="K13" s="4"/>
      <c r="L13" s="4" t="s">
        <v>24</v>
      </c>
      <c r="M13" s="4" t="s">
        <v>24</v>
      </c>
      <c r="N13" s="4" t="s">
        <v>24</v>
      </c>
      <c r="O13" s="4"/>
      <c r="P13" s="1"/>
      <c r="Q13" s="4"/>
      <c r="R13" s="4"/>
      <c r="S13" s="4" t="s">
        <v>24</v>
      </c>
      <c r="T13" s="4" t="s">
        <v>24</v>
      </c>
      <c r="U13" s="4" t="s">
        <v>24</v>
      </c>
      <c r="V13" s="4"/>
      <c r="W13" s="1"/>
      <c r="X13" s="4"/>
      <c r="Y13" s="4"/>
      <c r="Z13" s="4" t="s">
        <v>24</v>
      </c>
      <c r="AA13" s="4" t="s">
        <v>24</v>
      </c>
      <c r="AB13" s="4"/>
      <c r="AC13" s="4"/>
      <c r="AD13" s="1"/>
      <c r="AE13" s="4"/>
      <c r="AF13" s="4"/>
      <c r="AG13" s="4"/>
      <c r="AH13" s="4" t="s">
        <v>24</v>
      </c>
      <c r="AI13" s="4" t="s">
        <v>24</v>
      </c>
      <c r="AJ13" s="2">
        <f t="shared" si="0"/>
        <v>11</v>
      </c>
      <c r="AK13" s="2">
        <f t="shared" si="1"/>
        <v>11</v>
      </c>
      <c r="AL13" s="2">
        <f t="shared" si="2"/>
        <v>0</v>
      </c>
      <c r="AM13" s="2">
        <f t="shared" si="3"/>
        <v>0</v>
      </c>
      <c r="AN13" s="3">
        <f t="shared" si="4"/>
        <v>100</v>
      </c>
      <c r="AO13" s="162" t="s">
        <v>21</v>
      </c>
      <c r="AP13" s="17">
        <v>39</v>
      </c>
      <c r="AQ13" s="17">
        <v>34</v>
      </c>
      <c r="AR13" s="93">
        <v>0.87179487179487181</v>
      </c>
    </row>
    <row r="14" spans="1:44" ht="15.75" x14ac:dyDescent="0.25">
      <c r="A14" s="46">
        <v>8</v>
      </c>
      <c r="B14" s="27" t="s">
        <v>40</v>
      </c>
      <c r="C14" s="25" t="s">
        <v>41</v>
      </c>
      <c r="D14" s="20"/>
      <c r="E14" s="4" t="s">
        <v>24</v>
      </c>
      <c r="F14" s="4"/>
      <c r="G14" s="4"/>
      <c r="H14" s="4"/>
      <c r="I14" s="1"/>
      <c r="J14" s="4"/>
      <c r="K14" s="4"/>
      <c r="L14" s="4" t="s">
        <v>24</v>
      </c>
      <c r="M14" s="4" t="s">
        <v>24</v>
      </c>
      <c r="N14" s="4" t="s">
        <v>23</v>
      </c>
      <c r="O14" s="4"/>
      <c r="P14" s="1"/>
      <c r="Q14" s="4"/>
      <c r="R14" s="4"/>
      <c r="S14" s="4" t="s">
        <v>24</v>
      </c>
      <c r="T14" s="4" t="s">
        <v>24</v>
      </c>
      <c r="U14" s="4" t="s">
        <v>24</v>
      </c>
      <c r="V14" s="4"/>
      <c r="W14" s="1"/>
      <c r="X14" s="4"/>
      <c r="Y14" s="4"/>
      <c r="Z14" s="4" t="s">
        <v>24</v>
      </c>
      <c r="AA14" s="4" t="s">
        <v>24</v>
      </c>
      <c r="AB14" s="4"/>
      <c r="AC14" s="4"/>
      <c r="AD14" s="1"/>
      <c r="AE14" s="4"/>
      <c r="AF14" s="4"/>
      <c r="AG14" s="4"/>
      <c r="AH14" s="4" t="s">
        <v>23</v>
      </c>
      <c r="AI14" s="4" t="s">
        <v>23</v>
      </c>
      <c r="AJ14" s="2">
        <f t="shared" si="0"/>
        <v>11</v>
      </c>
      <c r="AK14" s="2">
        <f t="shared" si="1"/>
        <v>8</v>
      </c>
      <c r="AL14" s="2">
        <f t="shared" si="2"/>
        <v>3</v>
      </c>
      <c r="AM14" s="2">
        <f t="shared" si="3"/>
        <v>0</v>
      </c>
      <c r="AN14" s="3">
        <f t="shared" si="4"/>
        <v>72.727272727272734</v>
      </c>
      <c r="AO14" s="162" t="s">
        <v>21</v>
      </c>
      <c r="AP14" s="17">
        <v>39</v>
      </c>
      <c r="AQ14" s="17">
        <v>34</v>
      </c>
      <c r="AR14" s="93">
        <v>0.87179487179487181</v>
      </c>
    </row>
    <row r="15" spans="1:44" ht="15.75" x14ac:dyDescent="0.25">
      <c r="A15" s="46">
        <v>9</v>
      </c>
      <c r="B15" s="27" t="s">
        <v>42</v>
      </c>
      <c r="C15" s="25" t="s">
        <v>43</v>
      </c>
      <c r="D15" s="20"/>
      <c r="E15" s="4" t="s">
        <v>24</v>
      </c>
      <c r="F15" s="4"/>
      <c r="G15" s="4"/>
      <c r="H15" s="4"/>
      <c r="I15" s="1"/>
      <c r="J15" s="4"/>
      <c r="K15" s="4"/>
      <c r="L15" s="4" t="s">
        <v>24</v>
      </c>
      <c r="M15" s="4" t="s">
        <v>24</v>
      </c>
      <c r="N15" s="4" t="s">
        <v>24</v>
      </c>
      <c r="O15" s="4"/>
      <c r="P15" s="1"/>
      <c r="Q15" s="4"/>
      <c r="R15" s="4"/>
      <c r="S15" s="4" t="s">
        <v>24</v>
      </c>
      <c r="T15" s="4" t="s">
        <v>24</v>
      </c>
      <c r="U15" s="4" t="s">
        <v>24</v>
      </c>
      <c r="V15" s="4"/>
      <c r="W15" s="1"/>
      <c r="X15" s="4"/>
      <c r="Y15" s="4"/>
      <c r="Z15" s="4" t="s">
        <v>24</v>
      </c>
      <c r="AA15" s="4" t="s">
        <v>24</v>
      </c>
      <c r="AB15" s="4"/>
      <c r="AC15" s="4"/>
      <c r="AD15" s="1"/>
      <c r="AE15" s="4"/>
      <c r="AF15" s="4"/>
      <c r="AG15" s="4"/>
      <c r="AH15" s="4" t="s">
        <v>24</v>
      </c>
      <c r="AI15" s="4" t="s">
        <v>24</v>
      </c>
      <c r="AJ15" s="2">
        <f t="shared" si="0"/>
        <v>11</v>
      </c>
      <c r="AK15" s="2">
        <f t="shared" si="1"/>
        <v>11</v>
      </c>
      <c r="AL15" s="2">
        <f t="shared" si="2"/>
        <v>0</v>
      </c>
      <c r="AM15" s="2">
        <f t="shared" si="3"/>
        <v>0</v>
      </c>
      <c r="AN15" s="3">
        <f t="shared" si="4"/>
        <v>100</v>
      </c>
      <c r="AO15" s="162" t="s">
        <v>21</v>
      </c>
      <c r="AP15" s="17">
        <v>39</v>
      </c>
      <c r="AQ15" s="17">
        <v>38</v>
      </c>
      <c r="AR15" s="93">
        <v>0.97435897435897434</v>
      </c>
    </row>
    <row r="16" spans="1:44" ht="15.75" x14ac:dyDescent="0.25">
      <c r="A16" s="46">
        <v>10</v>
      </c>
      <c r="B16" s="26" t="s">
        <v>44</v>
      </c>
      <c r="C16" s="25" t="s">
        <v>45</v>
      </c>
      <c r="D16" s="20"/>
      <c r="E16" s="4" t="s">
        <v>24</v>
      </c>
      <c r="F16" s="4"/>
      <c r="G16" s="4"/>
      <c r="H16" s="4"/>
      <c r="I16" s="1"/>
      <c r="J16" s="4"/>
      <c r="K16" s="4"/>
      <c r="L16" s="4" t="s">
        <v>24</v>
      </c>
      <c r="M16" s="4" t="s">
        <v>24</v>
      </c>
      <c r="N16" s="4" t="s">
        <v>24</v>
      </c>
      <c r="O16" s="4"/>
      <c r="P16" s="1"/>
      <c r="Q16" s="4"/>
      <c r="R16" s="4"/>
      <c r="S16" s="4" t="s">
        <v>24</v>
      </c>
      <c r="T16" s="4" t="s">
        <v>24</v>
      </c>
      <c r="U16" s="4" t="s">
        <v>24</v>
      </c>
      <c r="V16" s="4"/>
      <c r="W16" s="1"/>
      <c r="X16" s="4"/>
      <c r="Y16" s="4"/>
      <c r="Z16" s="4" t="s">
        <v>24</v>
      </c>
      <c r="AA16" s="4" t="s">
        <v>23</v>
      </c>
      <c r="AB16" s="4"/>
      <c r="AC16" s="4"/>
      <c r="AD16" s="1"/>
      <c r="AE16" s="4"/>
      <c r="AF16" s="4"/>
      <c r="AG16" s="4"/>
      <c r="AH16" s="4" t="s">
        <v>24</v>
      </c>
      <c r="AI16" s="4" t="s">
        <v>24</v>
      </c>
      <c r="AJ16" s="2">
        <f t="shared" si="0"/>
        <v>11</v>
      </c>
      <c r="AK16" s="2">
        <f t="shared" si="1"/>
        <v>10</v>
      </c>
      <c r="AL16" s="2">
        <f t="shared" si="2"/>
        <v>1</v>
      </c>
      <c r="AM16" s="2">
        <f t="shared" si="3"/>
        <v>0</v>
      </c>
      <c r="AN16" s="3">
        <f t="shared" si="4"/>
        <v>90.909090909090907</v>
      </c>
      <c r="AO16" s="162" t="s">
        <v>21</v>
      </c>
      <c r="AP16" s="17">
        <v>39</v>
      </c>
      <c r="AQ16" s="17">
        <v>39</v>
      </c>
      <c r="AR16" s="93">
        <v>1</v>
      </c>
    </row>
    <row r="17" spans="1:44" ht="15.75" x14ac:dyDescent="0.25">
      <c r="A17" s="46">
        <v>11</v>
      </c>
      <c r="B17" s="27" t="s">
        <v>46</v>
      </c>
      <c r="C17" s="25" t="s">
        <v>47</v>
      </c>
      <c r="D17" s="20"/>
      <c r="E17" s="4" t="s">
        <v>24</v>
      </c>
      <c r="F17" s="4"/>
      <c r="G17" s="4"/>
      <c r="H17" s="4"/>
      <c r="I17" s="1"/>
      <c r="J17" s="4"/>
      <c r="K17" s="4"/>
      <c r="L17" s="4" t="s">
        <v>24</v>
      </c>
      <c r="M17" s="4" t="s">
        <v>24</v>
      </c>
      <c r="N17" s="4" t="s">
        <v>24</v>
      </c>
      <c r="O17" s="4"/>
      <c r="P17" s="1"/>
      <c r="Q17" s="4"/>
      <c r="R17" s="4"/>
      <c r="S17" s="4" t="s">
        <v>24</v>
      </c>
      <c r="T17" s="4" t="s">
        <v>24</v>
      </c>
      <c r="U17" s="4" t="s">
        <v>24</v>
      </c>
      <c r="V17" s="4"/>
      <c r="W17" s="1"/>
      <c r="X17" s="4"/>
      <c r="Y17" s="4"/>
      <c r="Z17" s="4" t="s">
        <v>24</v>
      </c>
      <c r="AA17" s="4" t="s">
        <v>24</v>
      </c>
      <c r="AB17" s="4"/>
      <c r="AC17" s="4"/>
      <c r="AD17" s="1"/>
      <c r="AE17" s="4"/>
      <c r="AF17" s="4"/>
      <c r="AG17" s="4"/>
      <c r="AH17" s="4" t="s">
        <v>23</v>
      </c>
      <c r="AI17" s="4" t="s">
        <v>24</v>
      </c>
      <c r="AJ17" s="2">
        <f t="shared" si="0"/>
        <v>11</v>
      </c>
      <c r="AK17" s="2">
        <f t="shared" si="1"/>
        <v>10</v>
      </c>
      <c r="AL17" s="2">
        <f t="shared" si="2"/>
        <v>1</v>
      </c>
      <c r="AM17" s="2">
        <f t="shared" si="3"/>
        <v>0</v>
      </c>
      <c r="AN17" s="3">
        <f t="shared" si="4"/>
        <v>90.909090909090907</v>
      </c>
      <c r="AO17" s="162" t="s">
        <v>21</v>
      </c>
      <c r="AP17" s="17">
        <v>39</v>
      </c>
      <c r="AQ17" s="17">
        <v>36</v>
      </c>
      <c r="AR17" s="93">
        <v>0.92307692307692313</v>
      </c>
    </row>
    <row r="18" spans="1:44" ht="15.75" x14ac:dyDescent="0.25">
      <c r="A18" s="46">
        <v>12</v>
      </c>
      <c r="B18" s="27" t="s">
        <v>48</v>
      </c>
      <c r="C18" s="25" t="s">
        <v>49</v>
      </c>
      <c r="D18" s="20"/>
      <c r="E18" s="4" t="s">
        <v>24</v>
      </c>
      <c r="F18" s="4"/>
      <c r="G18" s="4"/>
      <c r="H18" s="4"/>
      <c r="I18" s="1"/>
      <c r="J18" s="4"/>
      <c r="K18" s="4"/>
      <c r="L18" s="4" t="s">
        <v>24</v>
      </c>
      <c r="M18" s="4" t="s">
        <v>24</v>
      </c>
      <c r="N18" s="4" t="s">
        <v>24</v>
      </c>
      <c r="O18" s="4"/>
      <c r="P18" s="1"/>
      <c r="Q18" s="4"/>
      <c r="R18" s="4"/>
      <c r="S18" s="4" t="s">
        <v>24</v>
      </c>
      <c r="T18" s="4" t="s">
        <v>24</v>
      </c>
      <c r="U18" s="4" t="s">
        <v>24</v>
      </c>
      <c r="V18" s="4"/>
      <c r="W18" s="1"/>
      <c r="X18" s="4"/>
      <c r="Y18" s="4"/>
      <c r="Z18" s="4" t="s">
        <v>24</v>
      </c>
      <c r="AA18" s="4" t="s">
        <v>24</v>
      </c>
      <c r="AB18" s="4"/>
      <c r="AC18" s="4"/>
      <c r="AD18" s="1"/>
      <c r="AE18" s="4"/>
      <c r="AF18" s="4"/>
      <c r="AG18" s="4"/>
      <c r="AH18" s="4" t="s">
        <v>24</v>
      </c>
      <c r="AI18" s="4" t="s">
        <v>24</v>
      </c>
      <c r="AJ18" s="2">
        <f t="shared" si="0"/>
        <v>11</v>
      </c>
      <c r="AK18" s="2">
        <f t="shared" si="1"/>
        <v>11</v>
      </c>
      <c r="AL18" s="2">
        <f t="shared" si="2"/>
        <v>0</v>
      </c>
      <c r="AM18" s="2">
        <f t="shared" si="3"/>
        <v>0</v>
      </c>
      <c r="AN18" s="3">
        <f t="shared" si="4"/>
        <v>100</v>
      </c>
      <c r="AO18" s="162" t="s">
        <v>21</v>
      </c>
      <c r="AP18" s="17">
        <v>39</v>
      </c>
      <c r="AQ18" s="17">
        <v>32</v>
      </c>
      <c r="AR18" s="93">
        <v>0.82051282051282048</v>
      </c>
    </row>
    <row r="19" spans="1:44" ht="15.75" x14ac:dyDescent="0.25">
      <c r="A19" s="46">
        <v>13</v>
      </c>
      <c r="B19" s="27" t="s">
        <v>50</v>
      </c>
      <c r="C19" s="25" t="s">
        <v>51</v>
      </c>
      <c r="D19" s="20"/>
      <c r="E19" s="4" t="s">
        <v>24</v>
      </c>
      <c r="F19" s="4"/>
      <c r="G19" s="4"/>
      <c r="H19" s="4"/>
      <c r="I19" s="1"/>
      <c r="J19" s="4"/>
      <c r="K19" s="4"/>
      <c r="L19" s="4" t="s">
        <v>24</v>
      </c>
      <c r="M19" s="4" t="s">
        <v>24</v>
      </c>
      <c r="N19" s="4" t="s">
        <v>24</v>
      </c>
      <c r="O19" s="4"/>
      <c r="P19" s="1"/>
      <c r="Q19" s="4"/>
      <c r="R19" s="4"/>
      <c r="S19" s="4" t="s">
        <v>24</v>
      </c>
      <c r="T19" s="4" t="s">
        <v>24</v>
      </c>
      <c r="U19" s="4" t="s">
        <v>24</v>
      </c>
      <c r="V19" s="4"/>
      <c r="W19" s="1"/>
      <c r="X19" s="4"/>
      <c r="Y19" s="4"/>
      <c r="Z19" s="4" t="s">
        <v>24</v>
      </c>
      <c r="AA19" s="4" t="s">
        <v>24</v>
      </c>
      <c r="AB19" s="4"/>
      <c r="AC19" s="4"/>
      <c r="AD19" s="1"/>
      <c r="AE19" s="4"/>
      <c r="AF19" s="4"/>
      <c r="AG19" s="4"/>
      <c r="AH19" s="4" t="s">
        <v>24</v>
      </c>
      <c r="AI19" s="4" t="s">
        <v>24</v>
      </c>
      <c r="AJ19" s="2">
        <f t="shared" si="0"/>
        <v>11</v>
      </c>
      <c r="AK19" s="2">
        <f t="shared" si="1"/>
        <v>11</v>
      </c>
      <c r="AL19" s="2">
        <f t="shared" si="2"/>
        <v>0</v>
      </c>
      <c r="AM19" s="2">
        <f t="shared" si="3"/>
        <v>0</v>
      </c>
      <c r="AN19" s="3">
        <f t="shared" si="4"/>
        <v>100</v>
      </c>
      <c r="AO19" s="162" t="s">
        <v>21</v>
      </c>
      <c r="AP19" s="17">
        <v>39</v>
      </c>
      <c r="AQ19" s="17">
        <v>34</v>
      </c>
      <c r="AR19" s="93">
        <v>0.87179487179487181</v>
      </c>
    </row>
    <row r="20" spans="1:44" ht="15.75" x14ac:dyDescent="0.25">
      <c r="A20" s="46">
        <v>14</v>
      </c>
      <c r="B20" s="27" t="s">
        <v>52</v>
      </c>
      <c r="C20" s="25" t="s">
        <v>53</v>
      </c>
      <c r="D20" s="20"/>
      <c r="E20" s="4" t="s">
        <v>24</v>
      </c>
      <c r="F20" s="4"/>
      <c r="G20" s="4"/>
      <c r="H20" s="4"/>
      <c r="I20" s="1"/>
      <c r="J20" s="4"/>
      <c r="K20" s="4"/>
      <c r="L20" s="4" t="s">
        <v>24</v>
      </c>
      <c r="M20" s="4" t="s">
        <v>24</v>
      </c>
      <c r="N20" s="4" t="s">
        <v>24</v>
      </c>
      <c r="O20" s="4"/>
      <c r="P20" s="1"/>
      <c r="Q20" s="4"/>
      <c r="R20" s="4"/>
      <c r="S20" s="4" t="s">
        <v>24</v>
      </c>
      <c r="T20" s="4" t="s">
        <v>24</v>
      </c>
      <c r="U20" s="4" t="s">
        <v>24</v>
      </c>
      <c r="V20" s="4"/>
      <c r="W20" s="1"/>
      <c r="X20" s="4"/>
      <c r="Y20" s="4"/>
      <c r="Z20" s="4" t="s">
        <v>24</v>
      </c>
      <c r="AA20" s="4" t="s">
        <v>24</v>
      </c>
      <c r="AB20" s="4"/>
      <c r="AC20" s="4"/>
      <c r="AD20" s="1"/>
      <c r="AE20" s="4"/>
      <c r="AF20" s="4"/>
      <c r="AG20" s="4"/>
      <c r="AH20" s="4" t="s">
        <v>23</v>
      </c>
      <c r="AI20" s="4" t="s">
        <v>24</v>
      </c>
      <c r="AJ20" s="2">
        <f t="shared" si="0"/>
        <v>11</v>
      </c>
      <c r="AK20" s="2">
        <f t="shared" si="1"/>
        <v>10</v>
      </c>
      <c r="AL20" s="2">
        <f t="shared" si="2"/>
        <v>1</v>
      </c>
      <c r="AM20" s="2">
        <f t="shared" si="3"/>
        <v>0</v>
      </c>
      <c r="AN20" s="3">
        <f t="shared" si="4"/>
        <v>90.909090909090907</v>
      </c>
      <c r="AO20" s="162" t="s">
        <v>21</v>
      </c>
      <c r="AP20" s="17">
        <v>39</v>
      </c>
      <c r="AQ20" s="17">
        <v>34</v>
      </c>
      <c r="AR20" s="93">
        <v>0.87179487179487181</v>
      </c>
    </row>
    <row r="21" spans="1:44" ht="15.75" x14ac:dyDescent="0.25">
      <c r="A21" s="46">
        <v>15</v>
      </c>
      <c r="B21" s="27" t="s">
        <v>54</v>
      </c>
      <c r="C21" s="25" t="s">
        <v>55</v>
      </c>
      <c r="D21" s="20"/>
      <c r="E21" s="4" t="s">
        <v>24</v>
      </c>
      <c r="F21" s="4"/>
      <c r="G21" s="4"/>
      <c r="H21" s="4"/>
      <c r="I21" s="1"/>
      <c r="J21" s="4"/>
      <c r="K21" s="4"/>
      <c r="L21" s="4" t="s">
        <v>24</v>
      </c>
      <c r="M21" s="4" t="s">
        <v>24</v>
      </c>
      <c r="N21" s="4" t="s">
        <v>24</v>
      </c>
      <c r="O21" s="4"/>
      <c r="P21" s="1"/>
      <c r="Q21" s="4"/>
      <c r="R21" s="4"/>
      <c r="S21" s="4" t="s">
        <v>24</v>
      </c>
      <c r="T21" s="4" t="s">
        <v>24</v>
      </c>
      <c r="U21" s="4" t="s">
        <v>24</v>
      </c>
      <c r="V21" s="4"/>
      <c r="W21" s="1"/>
      <c r="X21" s="4"/>
      <c r="Y21" s="4"/>
      <c r="Z21" s="4" t="s">
        <v>24</v>
      </c>
      <c r="AA21" s="4" t="s">
        <v>24</v>
      </c>
      <c r="AB21" s="4"/>
      <c r="AC21" s="4"/>
      <c r="AD21" s="1"/>
      <c r="AE21" s="4"/>
      <c r="AF21" s="4"/>
      <c r="AG21" s="4"/>
      <c r="AH21" s="4" t="s">
        <v>24</v>
      </c>
      <c r="AI21" s="4" t="s">
        <v>24</v>
      </c>
      <c r="AJ21" s="2">
        <f t="shared" si="0"/>
        <v>11</v>
      </c>
      <c r="AK21" s="2">
        <f t="shared" si="1"/>
        <v>11</v>
      </c>
      <c r="AL21" s="2">
        <f t="shared" si="2"/>
        <v>0</v>
      </c>
      <c r="AM21" s="2">
        <f t="shared" si="3"/>
        <v>0</v>
      </c>
      <c r="AN21" s="3">
        <f t="shared" si="4"/>
        <v>100</v>
      </c>
      <c r="AO21" s="162" t="s">
        <v>21</v>
      </c>
      <c r="AP21" s="17">
        <v>39</v>
      </c>
      <c r="AQ21" s="17">
        <v>33</v>
      </c>
      <c r="AR21" s="93">
        <v>0.84615384615384615</v>
      </c>
    </row>
    <row r="22" spans="1:44" ht="15.75" x14ac:dyDescent="0.25">
      <c r="A22" s="46">
        <v>16</v>
      </c>
      <c r="B22" s="26" t="s">
        <v>56</v>
      </c>
      <c r="C22" s="25" t="s">
        <v>57</v>
      </c>
      <c r="D22" s="20"/>
      <c r="E22" s="4" t="s">
        <v>24</v>
      </c>
      <c r="F22" s="4"/>
      <c r="G22" s="4"/>
      <c r="H22" s="4"/>
      <c r="I22" s="1"/>
      <c r="J22" s="4"/>
      <c r="K22" s="4"/>
      <c r="L22" s="4" t="s">
        <v>24</v>
      </c>
      <c r="M22" s="4" t="s">
        <v>24</v>
      </c>
      <c r="N22" s="4" t="s">
        <v>24</v>
      </c>
      <c r="O22" s="4"/>
      <c r="P22" s="1"/>
      <c r="Q22" s="4"/>
      <c r="R22" s="4"/>
      <c r="S22" s="4" t="s">
        <v>24</v>
      </c>
      <c r="T22" s="4" t="s">
        <v>24</v>
      </c>
      <c r="U22" s="4" t="s">
        <v>24</v>
      </c>
      <c r="V22" s="4"/>
      <c r="W22" s="1"/>
      <c r="X22" s="4"/>
      <c r="Y22" s="4"/>
      <c r="Z22" s="4" t="s">
        <v>24</v>
      </c>
      <c r="AA22" s="4" t="s">
        <v>24</v>
      </c>
      <c r="AB22" s="4"/>
      <c r="AC22" s="4"/>
      <c r="AD22" s="1"/>
      <c r="AE22" s="4"/>
      <c r="AF22" s="4"/>
      <c r="AG22" s="4"/>
      <c r="AH22" s="4" t="s">
        <v>24</v>
      </c>
      <c r="AI22" s="4" t="s">
        <v>24</v>
      </c>
      <c r="AJ22" s="2">
        <f t="shared" si="0"/>
        <v>11</v>
      </c>
      <c r="AK22" s="2">
        <f t="shared" si="1"/>
        <v>11</v>
      </c>
      <c r="AL22" s="2">
        <f t="shared" si="2"/>
        <v>0</v>
      </c>
      <c r="AM22" s="2">
        <f t="shared" si="3"/>
        <v>0</v>
      </c>
      <c r="AN22" s="3">
        <f t="shared" si="4"/>
        <v>100</v>
      </c>
      <c r="AO22" s="162" t="s">
        <v>21</v>
      </c>
      <c r="AP22" s="17">
        <v>39</v>
      </c>
      <c r="AQ22" s="17">
        <v>31</v>
      </c>
      <c r="AR22" s="93">
        <v>0.79487179487179482</v>
      </c>
    </row>
    <row r="23" spans="1:44" ht="15.75" x14ac:dyDescent="0.25">
      <c r="A23" s="46">
        <v>17</v>
      </c>
      <c r="B23" s="27" t="s">
        <v>58</v>
      </c>
      <c r="C23" s="25" t="s">
        <v>59</v>
      </c>
      <c r="D23" s="20"/>
      <c r="E23" s="4" t="s">
        <v>24</v>
      </c>
      <c r="F23" s="4"/>
      <c r="G23" s="4"/>
      <c r="H23" s="4"/>
      <c r="I23" s="1"/>
      <c r="J23" s="4"/>
      <c r="K23" s="4"/>
      <c r="L23" s="4" t="s">
        <v>24</v>
      </c>
      <c r="M23" s="4" t="s">
        <v>23</v>
      </c>
      <c r="N23" s="4" t="s">
        <v>24</v>
      </c>
      <c r="O23" s="4"/>
      <c r="P23" s="1"/>
      <c r="Q23" s="4"/>
      <c r="R23" s="4"/>
      <c r="S23" s="4" t="s">
        <v>24</v>
      </c>
      <c r="T23" s="4" t="s">
        <v>24</v>
      </c>
      <c r="U23" s="4" t="s">
        <v>24</v>
      </c>
      <c r="V23" s="4"/>
      <c r="W23" s="1"/>
      <c r="X23" s="4"/>
      <c r="Y23" s="4"/>
      <c r="Z23" s="4" t="s">
        <v>24</v>
      </c>
      <c r="AA23" s="4" t="s">
        <v>23</v>
      </c>
      <c r="AB23" s="4"/>
      <c r="AC23" s="4"/>
      <c r="AD23" s="1"/>
      <c r="AE23" s="4"/>
      <c r="AF23" s="4"/>
      <c r="AG23" s="4"/>
      <c r="AH23" s="4" t="s">
        <v>24</v>
      </c>
      <c r="AI23" s="4" t="s">
        <v>23</v>
      </c>
      <c r="AJ23" s="2">
        <f t="shared" si="0"/>
        <v>11</v>
      </c>
      <c r="AK23" s="2">
        <f t="shared" si="1"/>
        <v>8</v>
      </c>
      <c r="AL23" s="2">
        <f t="shared" si="2"/>
        <v>3</v>
      </c>
      <c r="AM23" s="2">
        <f t="shared" si="3"/>
        <v>0</v>
      </c>
      <c r="AN23" s="3">
        <f t="shared" si="4"/>
        <v>72.727272727272734</v>
      </c>
      <c r="AO23" s="162" t="s">
        <v>21</v>
      </c>
      <c r="AP23" s="17">
        <v>39</v>
      </c>
      <c r="AQ23" s="17">
        <v>31</v>
      </c>
      <c r="AR23" s="93">
        <v>0.79487179487179482</v>
      </c>
    </row>
    <row r="24" spans="1:44" ht="15.75" x14ac:dyDescent="0.25">
      <c r="A24" s="46">
        <v>18</v>
      </c>
      <c r="B24" s="27" t="s">
        <v>60</v>
      </c>
      <c r="C24" s="25" t="s">
        <v>61</v>
      </c>
      <c r="D24" s="20"/>
      <c r="E24" s="4" t="s">
        <v>24</v>
      </c>
      <c r="F24" s="4"/>
      <c r="G24" s="4"/>
      <c r="H24" s="4"/>
      <c r="I24" s="1"/>
      <c r="J24" s="4"/>
      <c r="K24" s="4"/>
      <c r="L24" s="4" t="s">
        <v>24</v>
      </c>
      <c r="M24" s="4" t="s">
        <v>24</v>
      </c>
      <c r="N24" s="4" t="s">
        <v>24</v>
      </c>
      <c r="O24" s="4"/>
      <c r="P24" s="1"/>
      <c r="Q24" s="4"/>
      <c r="R24" s="4"/>
      <c r="S24" s="4" t="s">
        <v>23</v>
      </c>
      <c r="T24" s="4" t="s">
        <v>24</v>
      </c>
      <c r="U24" s="4" t="s">
        <v>24</v>
      </c>
      <c r="V24" s="4"/>
      <c r="W24" s="1"/>
      <c r="X24" s="4"/>
      <c r="Y24" s="4"/>
      <c r="Z24" s="4" t="s">
        <v>24</v>
      </c>
      <c r="AA24" s="4" t="s">
        <v>24</v>
      </c>
      <c r="AB24" s="4"/>
      <c r="AC24" s="4"/>
      <c r="AD24" s="1"/>
      <c r="AE24" s="4"/>
      <c r="AF24" s="4"/>
      <c r="AG24" s="4"/>
      <c r="AH24" s="4" t="s">
        <v>24</v>
      </c>
      <c r="AI24" s="4" t="s">
        <v>24</v>
      </c>
      <c r="AJ24" s="2">
        <f t="shared" si="0"/>
        <v>11</v>
      </c>
      <c r="AK24" s="2">
        <f t="shared" si="1"/>
        <v>10</v>
      </c>
      <c r="AL24" s="2">
        <f t="shared" si="2"/>
        <v>1</v>
      </c>
      <c r="AM24" s="2">
        <f t="shared" si="3"/>
        <v>0</v>
      </c>
      <c r="AN24" s="3">
        <f t="shared" si="4"/>
        <v>90.909090909090907</v>
      </c>
      <c r="AO24" s="162" t="s">
        <v>21</v>
      </c>
      <c r="AP24" s="17">
        <v>39</v>
      </c>
      <c r="AQ24" s="17">
        <v>32</v>
      </c>
      <c r="AR24" s="93">
        <v>0.82051282051282048</v>
      </c>
    </row>
    <row r="25" spans="1:44" ht="15.75" x14ac:dyDescent="0.25">
      <c r="A25" s="46">
        <v>19</v>
      </c>
      <c r="B25" s="27" t="s">
        <v>62</v>
      </c>
      <c r="C25" s="25" t="s">
        <v>63</v>
      </c>
      <c r="D25" s="20"/>
      <c r="E25" s="4" t="s">
        <v>24</v>
      </c>
      <c r="F25" s="4"/>
      <c r="G25" s="4"/>
      <c r="H25" s="4"/>
      <c r="I25" s="1"/>
      <c r="J25" s="4"/>
      <c r="K25" s="4"/>
      <c r="L25" s="4" t="s">
        <v>24</v>
      </c>
      <c r="M25" s="4" t="s">
        <v>24</v>
      </c>
      <c r="N25" s="4" t="s">
        <v>24</v>
      </c>
      <c r="O25" s="4"/>
      <c r="P25" s="1"/>
      <c r="Q25" s="4"/>
      <c r="R25" s="4"/>
      <c r="S25" s="4" t="s">
        <v>24</v>
      </c>
      <c r="T25" s="4" t="s">
        <v>24</v>
      </c>
      <c r="U25" s="4" t="s">
        <v>24</v>
      </c>
      <c r="V25" s="4"/>
      <c r="W25" s="1"/>
      <c r="X25" s="4"/>
      <c r="Y25" s="4"/>
      <c r="Z25" s="4" t="s">
        <v>24</v>
      </c>
      <c r="AA25" s="4" t="s">
        <v>24</v>
      </c>
      <c r="AB25" s="4"/>
      <c r="AC25" s="4"/>
      <c r="AD25" s="1"/>
      <c r="AE25" s="4"/>
      <c r="AF25" s="4"/>
      <c r="AG25" s="4"/>
      <c r="AH25" s="4" t="s">
        <v>24</v>
      </c>
      <c r="AI25" s="4" t="s">
        <v>23</v>
      </c>
      <c r="AJ25" s="2">
        <f t="shared" si="0"/>
        <v>11</v>
      </c>
      <c r="AK25" s="2">
        <f t="shared" si="1"/>
        <v>10</v>
      </c>
      <c r="AL25" s="2">
        <f t="shared" si="2"/>
        <v>1</v>
      </c>
      <c r="AM25" s="2">
        <f t="shared" si="3"/>
        <v>0</v>
      </c>
      <c r="AN25" s="3">
        <f t="shared" si="4"/>
        <v>90.909090909090907</v>
      </c>
      <c r="AO25" s="162" t="s">
        <v>21</v>
      </c>
      <c r="AP25" s="17">
        <v>39</v>
      </c>
      <c r="AQ25" s="17">
        <v>35</v>
      </c>
      <c r="AR25" s="93">
        <v>0.89743589743589747</v>
      </c>
    </row>
    <row r="26" spans="1:44" ht="16.5" thickBot="1" x14ac:dyDescent="0.3">
      <c r="A26" s="48">
        <v>20</v>
      </c>
      <c r="B26" s="28" t="s">
        <v>64</v>
      </c>
      <c r="C26" s="29" t="s">
        <v>65</v>
      </c>
      <c r="D26" s="68"/>
      <c r="E26" s="4" t="s">
        <v>24</v>
      </c>
      <c r="F26" s="69"/>
      <c r="G26" s="69"/>
      <c r="H26" s="69"/>
      <c r="I26" s="70"/>
      <c r="J26" s="4"/>
      <c r="K26" s="4"/>
      <c r="L26" s="4" t="s">
        <v>24</v>
      </c>
      <c r="M26" s="4" t="s">
        <v>24</v>
      </c>
      <c r="N26" s="4" t="s">
        <v>24</v>
      </c>
      <c r="O26" s="4"/>
      <c r="P26" s="1"/>
      <c r="Q26" s="4"/>
      <c r="R26" s="4"/>
      <c r="S26" s="4" t="s">
        <v>23</v>
      </c>
      <c r="T26" s="4" t="s">
        <v>24</v>
      </c>
      <c r="U26" s="4" t="s">
        <v>24</v>
      </c>
      <c r="V26" s="69"/>
      <c r="W26" s="1"/>
      <c r="X26" s="4"/>
      <c r="Y26" s="4"/>
      <c r="Z26" s="4" t="s">
        <v>24</v>
      </c>
      <c r="AA26" s="4" t="s">
        <v>24</v>
      </c>
      <c r="AB26" s="4"/>
      <c r="AC26" s="4"/>
      <c r="AD26" s="1"/>
      <c r="AE26" s="4"/>
      <c r="AF26" s="4"/>
      <c r="AG26" s="4"/>
      <c r="AH26" s="4" t="s">
        <v>24</v>
      </c>
      <c r="AI26" s="4" t="s">
        <v>23</v>
      </c>
      <c r="AJ26" s="71">
        <f t="shared" si="0"/>
        <v>11</v>
      </c>
      <c r="AK26" s="71">
        <f t="shared" si="1"/>
        <v>9</v>
      </c>
      <c r="AL26" s="71">
        <f t="shared" si="2"/>
        <v>2</v>
      </c>
      <c r="AM26" s="71">
        <f t="shared" si="3"/>
        <v>0</v>
      </c>
      <c r="AN26" s="72">
        <f t="shared" si="4"/>
        <v>81.818181818181827</v>
      </c>
      <c r="AO26" s="163" t="s">
        <v>21</v>
      </c>
      <c r="AP26" s="117">
        <v>39</v>
      </c>
      <c r="AQ26" s="117">
        <v>33</v>
      </c>
      <c r="AR26" s="118">
        <v>0.84615384615384615</v>
      </c>
    </row>
  </sheetData>
  <mergeCells count="8">
    <mergeCell ref="B4:L4"/>
    <mergeCell ref="AP5:AR5"/>
    <mergeCell ref="A1:AO3"/>
    <mergeCell ref="M4:AE4"/>
    <mergeCell ref="AF4:AN4"/>
    <mergeCell ref="H5:U5"/>
    <mergeCell ref="W5:Z5"/>
    <mergeCell ref="AC5:AI5"/>
  </mergeCells>
  <conditionalFormatting sqref="D7:AI26">
    <cfRule type="cellIs" dxfId="11" priority="2" stopIfTrue="1" operator="equal">
      <formula>"A"</formula>
    </cfRule>
    <cfRule type="cellIs" dxfId="10" priority="3" stopIfTrue="1" operator="equal">
      <formula>"L"</formula>
    </cfRule>
    <cfRule type="cellIs" dxfId="9" priority="4" stopIfTrue="1" operator="equal">
      <formula>"S"</formula>
    </cfRule>
  </conditionalFormatting>
  <conditionalFormatting sqref="AR7:AR26">
    <cfRule type="cellIs" dxfId="8" priority="1" operator="lessThan">
      <formula>0.8</formula>
    </cfRule>
  </conditionalFormatting>
  <dataValidations count="1">
    <dataValidation type="list" operator="equal" allowBlank="1" showInputMessage="1" showErrorMessage="1" errorTitle="Soft Touch:" error="Incorrect value. Pleas enter a correct value (i.e. P, A, S, L)  in Upper Cases." sqref="D7:AI26">
      <formula1>"P,A,L,S"</formula1>
    </dataValidation>
  </dataValidations>
  <pageMargins left="0.25" right="0.25" top="0.75" bottom="0.75" header="0.3" footer="0.3"/>
  <pageSetup paperSize="5" scale="9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workbookViewId="0">
      <selection activeCell="D12" sqref="D12"/>
    </sheetView>
  </sheetViews>
  <sheetFormatPr defaultRowHeight="12.75" x14ac:dyDescent="0.2"/>
  <cols>
    <col min="1" max="1" width="4.42578125" bestFit="1" customWidth="1"/>
    <col min="2" max="2" width="6.85546875" bestFit="1" customWidth="1"/>
    <col min="3" max="3" width="32.28515625" bestFit="1" customWidth="1"/>
    <col min="4" max="12" width="2.7109375" bestFit="1" customWidth="1"/>
    <col min="13" max="13" width="3.140625" bestFit="1" customWidth="1"/>
    <col min="14" max="34" width="3" bestFit="1" customWidth="1"/>
    <col min="35" max="35" width="8.5703125" bestFit="1" customWidth="1"/>
    <col min="36" max="36" width="5.5703125" bestFit="1" customWidth="1"/>
    <col min="37" max="38" width="4.85546875" bestFit="1" customWidth="1"/>
    <col min="39" max="39" width="6.28515625" bestFit="1" customWidth="1"/>
    <col min="40" max="40" width="6.140625" bestFit="1" customWidth="1"/>
    <col min="41" max="42" width="9.28515625" bestFit="1" customWidth="1"/>
    <col min="43" max="43" width="10.5703125" bestFit="1" customWidth="1"/>
  </cols>
  <sheetData>
    <row r="1" spans="1:43" ht="12.75" customHeight="1" x14ac:dyDescent="0.2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</row>
    <row r="2" spans="1:43" ht="12.75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3" ht="12.75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spans="1:43" ht="18.75" thickBot="1" x14ac:dyDescent="0.3">
      <c r="A4" s="124"/>
      <c r="B4" s="242" t="s">
        <v>84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24" t="s">
        <v>67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69</v>
      </c>
      <c r="AG4" s="223"/>
      <c r="AH4" s="223"/>
      <c r="AI4" s="223"/>
      <c r="AJ4" s="223"/>
      <c r="AK4" s="223"/>
      <c r="AL4" s="223"/>
      <c r="AM4" s="223"/>
      <c r="AN4" s="122"/>
    </row>
    <row r="5" spans="1:43" ht="16.5" thickBot="1" x14ac:dyDescent="0.3">
      <c r="F5" s="261" t="s">
        <v>87</v>
      </c>
      <c r="G5" s="262"/>
      <c r="H5" s="262"/>
      <c r="I5" s="263"/>
      <c r="J5" s="261" t="s">
        <v>88</v>
      </c>
      <c r="K5" s="264"/>
      <c r="L5" s="264"/>
      <c r="M5" s="264"/>
      <c r="N5" s="264"/>
      <c r="O5" s="264"/>
      <c r="P5" s="265"/>
      <c r="T5" s="259"/>
      <c r="U5" s="260"/>
      <c r="V5" s="260"/>
      <c r="AO5" s="256" t="s">
        <v>89</v>
      </c>
      <c r="AP5" s="257"/>
      <c r="AQ5" s="258"/>
    </row>
    <row r="6" spans="1:43" ht="26.25" thickBot="1" x14ac:dyDescent="0.25">
      <c r="A6" s="165" t="s">
        <v>0</v>
      </c>
      <c r="B6" s="166" t="s">
        <v>1</v>
      </c>
      <c r="C6" s="166" t="s">
        <v>2</v>
      </c>
      <c r="D6" s="167">
        <v>1</v>
      </c>
      <c r="E6" s="167">
        <v>2</v>
      </c>
      <c r="F6" s="167">
        <v>3</v>
      </c>
      <c r="G6" s="167">
        <v>4</v>
      </c>
      <c r="H6" s="167">
        <v>5</v>
      </c>
      <c r="I6" s="167">
        <v>6</v>
      </c>
      <c r="J6" s="167">
        <v>6</v>
      </c>
      <c r="K6" s="167">
        <v>8</v>
      </c>
      <c r="L6" s="167">
        <v>9</v>
      </c>
      <c r="M6" s="168">
        <v>10</v>
      </c>
      <c r="N6" s="167">
        <v>11</v>
      </c>
      <c r="O6" s="167">
        <v>12</v>
      </c>
      <c r="P6" s="167">
        <v>13</v>
      </c>
      <c r="Q6" s="167">
        <v>14</v>
      </c>
      <c r="R6" s="167">
        <v>15</v>
      </c>
      <c r="S6" s="167">
        <v>16</v>
      </c>
      <c r="T6" s="167">
        <v>17</v>
      </c>
      <c r="U6" s="167">
        <v>18</v>
      </c>
      <c r="V6" s="167">
        <v>19</v>
      </c>
      <c r="W6" s="167">
        <v>20</v>
      </c>
      <c r="X6" s="167">
        <v>21</v>
      </c>
      <c r="Y6" s="167">
        <v>22</v>
      </c>
      <c r="Z6" s="167">
        <v>23</v>
      </c>
      <c r="AA6" s="167">
        <v>24</v>
      </c>
      <c r="AB6" s="167">
        <v>25</v>
      </c>
      <c r="AC6" s="167">
        <v>26</v>
      </c>
      <c r="AD6" s="167">
        <v>27</v>
      </c>
      <c r="AE6" s="167">
        <v>28</v>
      </c>
      <c r="AF6" s="167">
        <v>29</v>
      </c>
      <c r="AG6" s="167">
        <v>30</v>
      </c>
      <c r="AH6" s="167">
        <v>31</v>
      </c>
      <c r="AI6" s="169" t="s">
        <v>3</v>
      </c>
      <c r="AJ6" s="167" t="s">
        <v>4</v>
      </c>
      <c r="AK6" s="167" t="s">
        <v>5</v>
      </c>
      <c r="AL6" s="167" t="s">
        <v>6</v>
      </c>
      <c r="AM6" s="169" t="s">
        <v>7</v>
      </c>
      <c r="AN6" s="170" t="s">
        <v>8</v>
      </c>
      <c r="AO6" s="173" t="s">
        <v>16</v>
      </c>
      <c r="AP6" s="174" t="s">
        <v>17</v>
      </c>
      <c r="AQ6" s="175" t="s">
        <v>18</v>
      </c>
    </row>
    <row r="7" spans="1:43" ht="15.75" x14ac:dyDescent="0.25">
      <c r="A7" s="61">
        <v>1</v>
      </c>
      <c r="B7" s="24" t="s">
        <v>26</v>
      </c>
      <c r="C7" s="62" t="s">
        <v>27</v>
      </c>
      <c r="D7" s="20" t="s">
        <v>24</v>
      </c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  <c r="Q7" s="4"/>
      <c r="R7" s="4"/>
      <c r="S7" s="4"/>
      <c r="T7" s="1"/>
      <c r="U7" s="1"/>
      <c r="V7" s="1"/>
      <c r="W7" s="1"/>
      <c r="X7" s="4"/>
      <c r="Y7" s="4"/>
      <c r="Z7" s="4"/>
      <c r="AA7" s="1"/>
      <c r="AB7" s="1"/>
      <c r="AC7" s="1"/>
      <c r="AD7" s="1"/>
      <c r="AE7" s="4"/>
      <c r="AF7" s="4"/>
      <c r="AG7" s="4"/>
      <c r="AH7" s="1"/>
      <c r="AI7" s="2">
        <f>COUNTIF(D7:AH7,"P")+COUNTIF(D7:AH7,"A")</f>
        <v>1</v>
      </c>
      <c r="AJ7" s="2">
        <f>COUNTIF(D7:AH7,"P")</f>
        <v>1</v>
      </c>
      <c r="AK7" s="2">
        <f>COUNTIF(D7:AH7,"A")</f>
        <v>0</v>
      </c>
      <c r="AL7" s="2">
        <f>COUNTIF(D7:AH7,"L")</f>
        <v>0</v>
      </c>
      <c r="AM7" s="3">
        <f>AJ7/AI7*100</f>
        <v>100</v>
      </c>
      <c r="AN7" s="127" t="s">
        <v>22</v>
      </c>
      <c r="AO7" s="176">
        <v>46</v>
      </c>
      <c r="AP7" s="177">
        <v>44</v>
      </c>
      <c r="AQ7" s="178">
        <v>0.95652173913043481</v>
      </c>
    </row>
    <row r="8" spans="1:43" ht="15.75" x14ac:dyDescent="0.25">
      <c r="A8" s="46">
        <v>2</v>
      </c>
      <c r="B8" s="26" t="s">
        <v>28</v>
      </c>
      <c r="C8" s="25" t="s">
        <v>29</v>
      </c>
      <c r="D8" s="20" t="s">
        <v>24</v>
      </c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4"/>
      <c r="R8" s="4"/>
      <c r="S8" s="4"/>
      <c r="T8" s="1"/>
      <c r="U8" s="1"/>
      <c r="V8" s="1"/>
      <c r="W8" s="1"/>
      <c r="X8" s="4"/>
      <c r="Y8" s="4"/>
      <c r="Z8" s="4"/>
      <c r="AA8" s="1"/>
      <c r="AB8" s="1"/>
      <c r="AC8" s="1"/>
      <c r="AD8" s="1"/>
      <c r="AE8" s="4"/>
      <c r="AF8" s="4"/>
      <c r="AG8" s="4"/>
      <c r="AH8" s="1"/>
      <c r="AI8" s="2">
        <f t="shared" ref="AI8:AI26" si="0">COUNTIF(D8:AH8,"P")+COUNTIF(D8:AH8,"A")</f>
        <v>1</v>
      </c>
      <c r="AJ8" s="2">
        <f t="shared" ref="AJ8:AJ26" si="1">COUNTIF(D8:AH8,"P")</f>
        <v>1</v>
      </c>
      <c r="AK8" s="2">
        <f t="shared" ref="AK8:AK26" si="2">COUNTIF(D8:AH8,"A")</f>
        <v>0</v>
      </c>
      <c r="AL8" s="2">
        <f t="shared" ref="AL8:AL26" si="3">COUNTIF(D8:AH8,"L")</f>
        <v>0</v>
      </c>
      <c r="AM8" s="3">
        <f t="shared" ref="AM8:AM26" si="4">AJ8/AI8*100</f>
        <v>100</v>
      </c>
      <c r="AN8" s="127" t="s">
        <v>22</v>
      </c>
      <c r="AO8" s="179">
        <v>46</v>
      </c>
      <c r="AP8" s="180">
        <v>42</v>
      </c>
      <c r="AQ8" s="181">
        <v>0.91304347826086951</v>
      </c>
    </row>
    <row r="9" spans="1:43" ht="15.75" x14ac:dyDescent="0.25">
      <c r="A9" s="46">
        <v>3</v>
      </c>
      <c r="B9" s="27" t="s">
        <v>30</v>
      </c>
      <c r="C9" s="25" t="s">
        <v>31</v>
      </c>
      <c r="D9" s="20" t="s">
        <v>24</v>
      </c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4"/>
      <c r="R9" s="4"/>
      <c r="S9" s="4"/>
      <c r="T9" s="1"/>
      <c r="U9" s="1"/>
      <c r="V9" s="1"/>
      <c r="W9" s="1"/>
      <c r="X9" s="4"/>
      <c r="Y9" s="4"/>
      <c r="Z9" s="4"/>
      <c r="AA9" s="1"/>
      <c r="AB9" s="1"/>
      <c r="AC9" s="1"/>
      <c r="AD9" s="1"/>
      <c r="AE9" s="4"/>
      <c r="AF9" s="4"/>
      <c r="AG9" s="4"/>
      <c r="AH9" s="1"/>
      <c r="AI9" s="2">
        <f t="shared" si="0"/>
        <v>1</v>
      </c>
      <c r="AJ9" s="2">
        <f t="shared" si="1"/>
        <v>1</v>
      </c>
      <c r="AK9" s="2">
        <f t="shared" si="2"/>
        <v>0</v>
      </c>
      <c r="AL9" s="2">
        <f t="shared" si="3"/>
        <v>0</v>
      </c>
      <c r="AM9" s="3">
        <f t="shared" si="4"/>
        <v>100</v>
      </c>
      <c r="AN9" s="127" t="s">
        <v>22</v>
      </c>
      <c r="AO9" s="179">
        <v>46</v>
      </c>
      <c r="AP9" s="180">
        <v>46</v>
      </c>
      <c r="AQ9" s="181">
        <v>1</v>
      </c>
    </row>
    <row r="10" spans="1:43" ht="15.75" x14ac:dyDescent="0.25">
      <c r="A10" s="46">
        <v>4</v>
      </c>
      <c r="B10" s="27" t="s">
        <v>32</v>
      </c>
      <c r="C10" s="25" t="s">
        <v>33</v>
      </c>
      <c r="D10" s="20" t="s">
        <v>24</v>
      </c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1"/>
      <c r="AA10" s="1"/>
      <c r="AB10" s="1"/>
      <c r="AC10" s="1"/>
      <c r="AD10" s="1"/>
      <c r="AE10" s="1"/>
      <c r="AF10" s="1"/>
      <c r="AG10" s="1"/>
      <c r="AH10" s="1"/>
      <c r="AI10" s="2">
        <f t="shared" si="0"/>
        <v>1</v>
      </c>
      <c r="AJ10" s="2">
        <f t="shared" si="1"/>
        <v>1</v>
      </c>
      <c r="AK10" s="2">
        <f t="shared" si="2"/>
        <v>0</v>
      </c>
      <c r="AL10" s="2">
        <f t="shared" si="3"/>
        <v>0</v>
      </c>
      <c r="AM10" s="3">
        <f t="shared" si="4"/>
        <v>100</v>
      </c>
      <c r="AN10" s="127" t="s">
        <v>22</v>
      </c>
      <c r="AO10" s="179">
        <v>46</v>
      </c>
      <c r="AP10" s="180">
        <v>41</v>
      </c>
      <c r="AQ10" s="181">
        <v>0.89130434782608692</v>
      </c>
    </row>
    <row r="11" spans="1:43" ht="15.75" x14ac:dyDescent="0.25">
      <c r="A11" s="46">
        <v>5</v>
      </c>
      <c r="B11" s="26" t="s">
        <v>34</v>
      </c>
      <c r="C11" s="25" t="s">
        <v>35</v>
      </c>
      <c r="D11" s="20" t="s">
        <v>24</v>
      </c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4"/>
      <c r="R11" s="4"/>
      <c r="S11" s="4"/>
      <c r="T11" s="1"/>
      <c r="U11" s="1"/>
      <c r="V11" s="1"/>
      <c r="W11" s="1"/>
      <c r="X11" s="4"/>
      <c r="Y11" s="4"/>
      <c r="Z11" s="4"/>
      <c r="AA11" s="1"/>
      <c r="AB11" s="1"/>
      <c r="AC11" s="1"/>
      <c r="AD11" s="1"/>
      <c r="AE11" s="4"/>
      <c r="AF11" s="4"/>
      <c r="AG11" s="4"/>
      <c r="AH11" s="1"/>
      <c r="AI11" s="2">
        <f t="shared" si="0"/>
        <v>1</v>
      </c>
      <c r="AJ11" s="2">
        <f t="shared" si="1"/>
        <v>1</v>
      </c>
      <c r="AK11" s="2">
        <f t="shared" si="2"/>
        <v>0</v>
      </c>
      <c r="AL11" s="2">
        <f t="shared" si="3"/>
        <v>0</v>
      </c>
      <c r="AM11" s="3">
        <f t="shared" si="4"/>
        <v>100</v>
      </c>
      <c r="AN11" s="127" t="s">
        <v>22</v>
      </c>
      <c r="AO11" s="179">
        <v>46</v>
      </c>
      <c r="AP11" s="180">
        <v>41</v>
      </c>
      <c r="AQ11" s="181">
        <v>0.89130434782608692</v>
      </c>
    </row>
    <row r="12" spans="1:43" ht="15.75" x14ac:dyDescent="0.25">
      <c r="A12" s="46">
        <v>6</v>
      </c>
      <c r="B12" s="27" t="s">
        <v>36</v>
      </c>
      <c r="C12" s="25" t="s">
        <v>37</v>
      </c>
      <c r="D12" s="20" t="s">
        <v>23</v>
      </c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  <c r="P12" s="1"/>
      <c r="Q12" s="4"/>
      <c r="R12" s="4"/>
      <c r="S12" s="4"/>
      <c r="T12" s="1"/>
      <c r="U12" s="1"/>
      <c r="V12" s="1"/>
      <c r="W12" s="1"/>
      <c r="X12" s="4"/>
      <c r="Y12" s="4"/>
      <c r="Z12" s="4"/>
      <c r="AA12" s="1"/>
      <c r="AB12" s="1"/>
      <c r="AC12" s="1"/>
      <c r="AD12" s="1"/>
      <c r="AE12" s="4"/>
      <c r="AF12" s="4"/>
      <c r="AG12" s="4"/>
      <c r="AH12" s="1"/>
      <c r="AI12" s="2">
        <f t="shared" si="0"/>
        <v>1</v>
      </c>
      <c r="AJ12" s="2">
        <f t="shared" si="1"/>
        <v>0</v>
      </c>
      <c r="AK12" s="2">
        <f t="shared" si="2"/>
        <v>1</v>
      </c>
      <c r="AL12" s="2">
        <f t="shared" si="3"/>
        <v>0</v>
      </c>
      <c r="AM12" s="3">
        <f t="shared" si="4"/>
        <v>0</v>
      </c>
      <c r="AN12" s="127" t="s">
        <v>22</v>
      </c>
      <c r="AO12" s="179">
        <v>46</v>
      </c>
      <c r="AP12" s="180">
        <v>40</v>
      </c>
      <c r="AQ12" s="181">
        <v>0.86956521739130432</v>
      </c>
    </row>
    <row r="13" spans="1:43" ht="15.75" x14ac:dyDescent="0.25">
      <c r="A13" s="46">
        <v>7</v>
      </c>
      <c r="B13" s="27" t="s">
        <v>38</v>
      </c>
      <c r="C13" s="25" t="s">
        <v>39</v>
      </c>
      <c r="D13" s="20" t="s">
        <v>24</v>
      </c>
      <c r="E13" s="4"/>
      <c r="F13" s="4"/>
      <c r="G13" s="4"/>
      <c r="H13" s="4"/>
      <c r="I13" s="4"/>
      <c r="J13" s="4"/>
      <c r="K13" s="4"/>
      <c r="L13" s="4"/>
      <c r="M13" s="4"/>
      <c r="N13" s="1"/>
      <c r="O13" s="1"/>
      <c r="P13" s="1"/>
      <c r="Q13" s="4"/>
      <c r="R13" s="4"/>
      <c r="S13" s="4"/>
      <c r="T13" s="1"/>
      <c r="U13" s="1"/>
      <c r="V13" s="1"/>
      <c r="W13" s="1"/>
      <c r="X13" s="4"/>
      <c r="Y13" s="4"/>
      <c r="Z13" s="4"/>
      <c r="AA13" s="1"/>
      <c r="AB13" s="1"/>
      <c r="AC13" s="1"/>
      <c r="AD13" s="1"/>
      <c r="AE13" s="4"/>
      <c r="AF13" s="4"/>
      <c r="AG13" s="4"/>
      <c r="AH13" s="1"/>
      <c r="AI13" s="2">
        <f t="shared" si="0"/>
        <v>1</v>
      </c>
      <c r="AJ13" s="2">
        <f t="shared" si="1"/>
        <v>1</v>
      </c>
      <c r="AK13" s="2">
        <f t="shared" si="2"/>
        <v>0</v>
      </c>
      <c r="AL13" s="2">
        <f t="shared" si="3"/>
        <v>0</v>
      </c>
      <c r="AM13" s="3">
        <f t="shared" si="4"/>
        <v>100</v>
      </c>
      <c r="AN13" s="127" t="s">
        <v>22</v>
      </c>
      <c r="AO13" s="179">
        <v>46</v>
      </c>
      <c r="AP13" s="180">
        <v>41</v>
      </c>
      <c r="AQ13" s="181">
        <v>0.89130434782608692</v>
      </c>
    </row>
    <row r="14" spans="1:43" ht="15.75" x14ac:dyDescent="0.25">
      <c r="A14" s="46">
        <v>8</v>
      </c>
      <c r="B14" s="27" t="s">
        <v>40</v>
      </c>
      <c r="C14" s="25" t="s">
        <v>41</v>
      </c>
      <c r="D14" s="20" t="s">
        <v>24</v>
      </c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4"/>
      <c r="R14" s="4"/>
      <c r="S14" s="4"/>
      <c r="T14" s="1"/>
      <c r="U14" s="1"/>
      <c r="V14" s="1"/>
      <c r="W14" s="1"/>
      <c r="X14" s="4"/>
      <c r="Y14" s="4"/>
      <c r="Z14" s="4"/>
      <c r="AA14" s="1"/>
      <c r="AB14" s="1"/>
      <c r="AC14" s="1"/>
      <c r="AD14" s="1"/>
      <c r="AE14" s="4"/>
      <c r="AF14" s="4"/>
      <c r="AG14" s="4"/>
      <c r="AH14" s="1"/>
      <c r="AI14" s="2">
        <f t="shared" si="0"/>
        <v>1</v>
      </c>
      <c r="AJ14" s="2">
        <f t="shared" si="1"/>
        <v>1</v>
      </c>
      <c r="AK14" s="2">
        <f t="shared" si="2"/>
        <v>0</v>
      </c>
      <c r="AL14" s="2">
        <f t="shared" si="3"/>
        <v>0</v>
      </c>
      <c r="AM14" s="3">
        <f t="shared" si="4"/>
        <v>100</v>
      </c>
      <c r="AN14" s="127" t="s">
        <v>22</v>
      </c>
      <c r="AO14" s="179">
        <v>46</v>
      </c>
      <c r="AP14" s="180">
        <v>39</v>
      </c>
      <c r="AQ14" s="181">
        <v>0.84782608695652173</v>
      </c>
    </row>
    <row r="15" spans="1:43" ht="15.75" x14ac:dyDescent="0.25">
      <c r="A15" s="46">
        <v>9</v>
      </c>
      <c r="B15" s="27" t="s">
        <v>42</v>
      </c>
      <c r="C15" s="25" t="s">
        <v>43</v>
      </c>
      <c r="D15" s="20" t="s">
        <v>23</v>
      </c>
      <c r="E15" s="4"/>
      <c r="F15" s="4"/>
      <c r="G15" s="4"/>
      <c r="H15" s="4"/>
      <c r="I15" s="4"/>
      <c r="J15" s="4"/>
      <c r="K15" s="4"/>
      <c r="L15" s="4"/>
      <c r="M15" s="4"/>
      <c r="N15" s="1"/>
      <c r="O15" s="1"/>
      <c r="P15" s="1"/>
      <c r="Q15" s="4"/>
      <c r="R15" s="4"/>
      <c r="S15" s="4"/>
      <c r="T15" s="1"/>
      <c r="U15" s="1"/>
      <c r="V15" s="1"/>
      <c r="W15" s="1"/>
      <c r="X15" s="4"/>
      <c r="Y15" s="4"/>
      <c r="Z15" s="4"/>
      <c r="AA15" s="1"/>
      <c r="AB15" s="1"/>
      <c r="AC15" s="1"/>
      <c r="AD15" s="1"/>
      <c r="AE15" s="4"/>
      <c r="AF15" s="4"/>
      <c r="AG15" s="4"/>
      <c r="AH15" s="1"/>
      <c r="AI15" s="2">
        <f t="shared" si="0"/>
        <v>1</v>
      </c>
      <c r="AJ15" s="2">
        <f t="shared" si="1"/>
        <v>0</v>
      </c>
      <c r="AK15" s="2">
        <f t="shared" si="2"/>
        <v>1</v>
      </c>
      <c r="AL15" s="2">
        <f t="shared" si="3"/>
        <v>0</v>
      </c>
      <c r="AM15" s="3">
        <f t="shared" si="4"/>
        <v>0</v>
      </c>
      <c r="AN15" s="127" t="s">
        <v>22</v>
      </c>
      <c r="AO15" s="179">
        <v>46</v>
      </c>
      <c r="AP15" s="180">
        <v>45</v>
      </c>
      <c r="AQ15" s="181">
        <v>0.97826086956521741</v>
      </c>
    </row>
    <row r="16" spans="1:43" ht="15.75" x14ac:dyDescent="0.25">
      <c r="A16" s="46">
        <v>10</v>
      </c>
      <c r="B16" s="26" t="s">
        <v>44</v>
      </c>
      <c r="C16" s="25" t="s">
        <v>45</v>
      </c>
      <c r="D16" s="20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1"/>
      <c r="O16" s="1"/>
      <c r="P16" s="1"/>
      <c r="Q16" s="4"/>
      <c r="R16" s="4"/>
      <c r="S16" s="4"/>
      <c r="T16" s="1"/>
      <c r="U16" s="1"/>
      <c r="V16" s="1"/>
      <c r="W16" s="1"/>
      <c r="X16" s="4"/>
      <c r="Y16" s="4"/>
      <c r="Z16" s="4"/>
      <c r="AA16" s="1"/>
      <c r="AB16" s="1"/>
      <c r="AC16" s="1"/>
      <c r="AD16" s="1"/>
      <c r="AE16" s="4"/>
      <c r="AF16" s="4"/>
      <c r="AG16" s="4"/>
      <c r="AH16" s="1"/>
      <c r="AI16" s="2">
        <f t="shared" si="0"/>
        <v>1</v>
      </c>
      <c r="AJ16" s="2">
        <f t="shared" si="1"/>
        <v>1</v>
      </c>
      <c r="AK16" s="2">
        <f t="shared" si="2"/>
        <v>0</v>
      </c>
      <c r="AL16" s="2">
        <f t="shared" si="3"/>
        <v>0</v>
      </c>
      <c r="AM16" s="3">
        <f t="shared" si="4"/>
        <v>100</v>
      </c>
      <c r="AN16" s="127" t="s">
        <v>22</v>
      </c>
      <c r="AO16" s="179">
        <v>46</v>
      </c>
      <c r="AP16" s="180">
        <v>46</v>
      </c>
      <c r="AQ16" s="181">
        <v>1</v>
      </c>
    </row>
    <row r="17" spans="1:43" ht="15.75" x14ac:dyDescent="0.25">
      <c r="A17" s="46">
        <v>11</v>
      </c>
      <c r="B17" s="27" t="s">
        <v>46</v>
      </c>
      <c r="C17" s="25" t="s">
        <v>47</v>
      </c>
      <c r="D17" s="20" t="s">
        <v>24</v>
      </c>
      <c r="E17" s="4"/>
      <c r="F17" s="4"/>
      <c r="G17" s="4"/>
      <c r="H17" s="4"/>
      <c r="I17" s="4"/>
      <c r="J17" s="4"/>
      <c r="K17" s="4"/>
      <c r="L17" s="4"/>
      <c r="M17" s="4"/>
      <c r="N17" s="1"/>
      <c r="O17" s="1"/>
      <c r="P17" s="1"/>
      <c r="Q17" s="4"/>
      <c r="R17" s="4"/>
      <c r="S17" s="4"/>
      <c r="T17" s="1"/>
      <c r="U17" s="1"/>
      <c r="V17" s="1"/>
      <c r="W17" s="1"/>
      <c r="X17" s="4"/>
      <c r="Y17" s="4"/>
      <c r="Z17" s="4"/>
      <c r="AA17" s="1"/>
      <c r="AB17" s="1"/>
      <c r="AC17" s="1"/>
      <c r="AD17" s="1"/>
      <c r="AE17" s="4"/>
      <c r="AF17" s="4"/>
      <c r="AG17" s="4"/>
      <c r="AH17" s="1"/>
      <c r="AI17" s="2">
        <f t="shared" si="0"/>
        <v>1</v>
      </c>
      <c r="AJ17" s="2">
        <f t="shared" si="1"/>
        <v>1</v>
      </c>
      <c r="AK17" s="2">
        <f t="shared" si="2"/>
        <v>0</v>
      </c>
      <c r="AL17" s="2">
        <f t="shared" si="3"/>
        <v>0</v>
      </c>
      <c r="AM17" s="3">
        <f t="shared" si="4"/>
        <v>100</v>
      </c>
      <c r="AN17" s="127" t="s">
        <v>22</v>
      </c>
      <c r="AO17" s="179">
        <v>46</v>
      </c>
      <c r="AP17" s="180">
        <v>42</v>
      </c>
      <c r="AQ17" s="181">
        <v>0.91304347826086951</v>
      </c>
    </row>
    <row r="18" spans="1:43" ht="15.75" x14ac:dyDescent="0.25">
      <c r="A18" s="46">
        <v>12</v>
      </c>
      <c r="B18" s="27" t="s">
        <v>48</v>
      </c>
      <c r="C18" s="25" t="s">
        <v>49</v>
      </c>
      <c r="D18" s="20" t="s">
        <v>24</v>
      </c>
      <c r="E18" s="4"/>
      <c r="F18" s="4"/>
      <c r="G18" s="4"/>
      <c r="H18" s="4"/>
      <c r="I18" s="4"/>
      <c r="J18" s="4"/>
      <c r="K18" s="4"/>
      <c r="L18" s="4"/>
      <c r="M18" s="4"/>
      <c r="N18" s="1"/>
      <c r="O18" s="1"/>
      <c r="P18" s="1"/>
      <c r="Q18" s="4"/>
      <c r="R18" s="4"/>
      <c r="S18" s="4"/>
      <c r="T18" s="1"/>
      <c r="U18" s="1"/>
      <c r="V18" s="1"/>
      <c r="W18" s="1"/>
      <c r="X18" s="4"/>
      <c r="Y18" s="4"/>
      <c r="Z18" s="4"/>
      <c r="AA18" s="1"/>
      <c r="AB18" s="1"/>
      <c r="AC18" s="1"/>
      <c r="AD18" s="1"/>
      <c r="AE18" s="4"/>
      <c r="AF18" s="4"/>
      <c r="AG18" s="4"/>
      <c r="AH18" s="1"/>
      <c r="AI18" s="2">
        <f t="shared" si="0"/>
        <v>1</v>
      </c>
      <c r="AJ18" s="2">
        <f t="shared" si="1"/>
        <v>1</v>
      </c>
      <c r="AK18" s="2">
        <f t="shared" si="2"/>
        <v>0</v>
      </c>
      <c r="AL18" s="2">
        <f t="shared" si="3"/>
        <v>0</v>
      </c>
      <c r="AM18" s="3">
        <f t="shared" si="4"/>
        <v>100</v>
      </c>
      <c r="AN18" s="127" t="s">
        <v>22</v>
      </c>
      <c r="AO18" s="179">
        <v>46</v>
      </c>
      <c r="AP18" s="180">
        <v>39</v>
      </c>
      <c r="AQ18" s="181">
        <v>0.84782608695652173</v>
      </c>
    </row>
    <row r="19" spans="1:43" ht="15.75" x14ac:dyDescent="0.25">
      <c r="A19" s="46">
        <v>13</v>
      </c>
      <c r="B19" s="27" t="s">
        <v>50</v>
      </c>
      <c r="C19" s="25" t="s">
        <v>51</v>
      </c>
      <c r="D19" s="20" t="s">
        <v>24</v>
      </c>
      <c r="E19" s="4"/>
      <c r="F19" s="4"/>
      <c r="G19" s="4"/>
      <c r="H19" s="4"/>
      <c r="I19" s="4"/>
      <c r="J19" s="4"/>
      <c r="K19" s="4"/>
      <c r="L19" s="4"/>
      <c r="M19" s="4"/>
      <c r="N19" s="1"/>
      <c r="O19" s="1"/>
      <c r="P19" s="1"/>
      <c r="Q19" s="4"/>
      <c r="R19" s="4"/>
      <c r="S19" s="4"/>
      <c r="T19" s="1"/>
      <c r="U19" s="1"/>
      <c r="V19" s="1"/>
      <c r="W19" s="1"/>
      <c r="X19" s="4"/>
      <c r="Y19" s="4"/>
      <c r="Z19" s="4"/>
      <c r="AA19" s="1"/>
      <c r="AB19" s="1"/>
      <c r="AC19" s="1"/>
      <c r="AD19" s="1"/>
      <c r="AE19" s="4"/>
      <c r="AF19" s="4"/>
      <c r="AG19" s="4"/>
      <c r="AH19" s="1"/>
      <c r="AI19" s="2">
        <f t="shared" si="0"/>
        <v>1</v>
      </c>
      <c r="AJ19" s="2">
        <f t="shared" si="1"/>
        <v>1</v>
      </c>
      <c r="AK19" s="2">
        <f t="shared" si="2"/>
        <v>0</v>
      </c>
      <c r="AL19" s="2">
        <f t="shared" si="3"/>
        <v>0</v>
      </c>
      <c r="AM19" s="3">
        <f t="shared" si="4"/>
        <v>100</v>
      </c>
      <c r="AN19" s="127" t="s">
        <v>22</v>
      </c>
      <c r="AO19" s="179">
        <v>46</v>
      </c>
      <c r="AP19" s="180">
        <v>41</v>
      </c>
      <c r="AQ19" s="181">
        <v>0.89130434782608692</v>
      </c>
    </row>
    <row r="20" spans="1:43" ht="15.75" x14ac:dyDescent="0.25">
      <c r="A20" s="46">
        <v>14</v>
      </c>
      <c r="B20" s="27" t="s">
        <v>52</v>
      </c>
      <c r="C20" s="25" t="s">
        <v>53</v>
      </c>
      <c r="D20" s="20" t="s">
        <v>24</v>
      </c>
      <c r="E20" s="4"/>
      <c r="F20" s="4"/>
      <c r="G20" s="4"/>
      <c r="H20" s="4"/>
      <c r="I20" s="4"/>
      <c r="J20" s="4"/>
      <c r="K20" s="4"/>
      <c r="L20" s="4"/>
      <c r="M20" s="4"/>
      <c r="N20" s="1"/>
      <c r="O20" s="1"/>
      <c r="P20" s="1"/>
      <c r="Q20" s="4"/>
      <c r="R20" s="4"/>
      <c r="S20" s="4"/>
      <c r="T20" s="1"/>
      <c r="U20" s="1"/>
      <c r="V20" s="1"/>
      <c r="W20" s="1"/>
      <c r="X20" s="4"/>
      <c r="Y20" s="4"/>
      <c r="Z20" s="4"/>
      <c r="AA20" s="1"/>
      <c r="AB20" s="1"/>
      <c r="AC20" s="1"/>
      <c r="AD20" s="1"/>
      <c r="AE20" s="4"/>
      <c r="AF20" s="4"/>
      <c r="AG20" s="4"/>
      <c r="AH20" s="1"/>
      <c r="AI20" s="2">
        <f t="shared" si="0"/>
        <v>1</v>
      </c>
      <c r="AJ20" s="2">
        <f t="shared" si="1"/>
        <v>1</v>
      </c>
      <c r="AK20" s="2">
        <f t="shared" si="2"/>
        <v>0</v>
      </c>
      <c r="AL20" s="2">
        <f t="shared" si="3"/>
        <v>0</v>
      </c>
      <c r="AM20" s="3">
        <f t="shared" si="4"/>
        <v>100</v>
      </c>
      <c r="AN20" s="127" t="s">
        <v>22</v>
      </c>
      <c r="AO20" s="179">
        <v>46</v>
      </c>
      <c r="AP20" s="180">
        <v>39</v>
      </c>
      <c r="AQ20" s="181">
        <v>0.84782608695652173</v>
      </c>
    </row>
    <row r="21" spans="1:43" ht="15.75" x14ac:dyDescent="0.25">
      <c r="A21" s="46">
        <v>15</v>
      </c>
      <c r="B21" s="27" t="s">
        <v>54</v>
      </c>
      <c r="C21" s="25" t="s">
        <v>55</v>
      </c>
      <c r="D21" s="20" t="s">
        <v>24</v>
      </c>
      <c r="E21" s="4"/>
      <c r="F21" s="4"/>
      <c r="G21" s="4"/>
      <c r="H21" s="4"/>
      <c r="I21" s="4"/>
      <c r="J21" s="4"/>
      <c r="K21" s="4"/>
      <c r="L21" s="4"/>
      <c r="M21" s="4"/>
      <c r="N21" s="1"/>
      <c r="O21" s="1"/>
      <c r="P21" s="1"/>
      <c r="Q21" s="4"/>
      <c r="R21" s="4"/>
      <c r="S21" s="4"/>
      <c r="T21" s="1"/>
      <c r="U21" s="1"/>
      <c r="V21" s="1"/>
      <c r="W21" s="1"/>
      <c r="X21" s="4"/>
      <c r="Y21" s="4"/>
      <c r="Z21" s="4"/>
      <c r="AA21" s="1"/>
      <c r="AB21" s="1"/>
      <c r="AC21" s="1"/>
      <c r="AD21" s="1"/>
      <c r="AE21" s="4"/>
      <c r="AF21" s="4"/>
      <c r="AG21" s="4"/>
      <c r="AH21" s="1"/>
      <c r="AI21" s="2">
        <f t="shared" si="0"/>
        <v>1</v>
      </c>
      <c r="AJ21" s="2">
        <f t="shared" si="1"/>
        <v>1</v>
      </c>
      <c r="AK21" s="2">
        <f t="shared" si="2"/>
        <v>0</v>
      </c>
      <c r="AL21" s="2">
        <f t="shared" si="3"/>
        <v>0</v>
      </c>
      <c r="AM21" s="3">
        <f t="shared" si="4"/>
        <v>100</v>
      </c>
      <c r="AN21" s="127" t="s">
        <v>22</v>
      </c>
      <c r="AO21" s="179">
        <v>46</v>
      </c>
      <c r="AP21" s="180">
        <v>40</v>
      </c>
      <c r="AQ21" s="181">
        <v>0.86956521739130432</v>
      </c>
    </row>
    <row r="22" spans="1:43" ht="15.75" x14ac:dyDescent="0.25">
      <c r="A22" s="46">
        <v>16</v>
      </c>
      <c r="B22" s="26" t="s">
        <v>56</v>
      </c>
      <c r="C22" s="25" t="s">
        <v>57</v>
      </c>
      <c r="D22" s="20" t="s">
        <v>23</v>
      </c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4"/>
      <c r="R22" s="4"/>
      <c r="S22" s="4"/>
      <c r="T22" s="1"/>
      <c r="U22" s="1"/>
      <c r="V22" s="1"/>
      <c r="W22" s="1"/>
      <c r="X22" s="4"/>
      <c r="Y22" s="4"/>
      <c r="Z22" s="4"/>
      <c r="AA22" s="1"/>
      <c r="AB22" s="1"/>
      <c r="AC22" s="1"/>
      <c r="AD22" s="1"/>
      <c r="AE22" s="4"/>
      <c r="AF22" s="4"/>
      <c r="AG22" s="4"/>
      <c r="AH22" s="1"/>
      <c r="AI22" s="2">
        <f t="shared" si="0"/>
        <v>1</v>
      </c>
      <c r="AJ22" s="2">
        <f t="shared" si="1"/>
        <v>0</v>
      </c>
      <c r="AK22" s="2">
        <f t="shared" si="2"/>
        <v>1</v>
      </c>
      <c r="AL22" s="2">
        <f t="shared" si="3"/>
        <v>0</v>
      </c>
      <c r="AM22" s="3">
        <f t="shared" si="4"/>
        <v>0</v>
      </c>
      <c r="AN22" s="127" t="s">
        <v>22</v>
      </c>
      <c r="AO22" s="179">
        <v>46</v>
      </c>
      <c r="AP22" s="180">
        <v>38</v>
      </c>
      <c r="AQ22" s="181">
        <v>0.82608695652173914</v>
      </c>
    </row>
    <row r="23" spans="1:43" ht="15.75" x14ac:dyDescent="0.25">
      <c r="A23" s="46">
        <v>17</v>
      </c>
      <c r="B23" s="27" t="s">
        <v>58</v>
      </c>
      <c r="C23" s="25" t="s">
        <v>59</v>
      </c>
      <c r="D23" s="20" t="s">
        <v>24</v>
      </c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4"/>
      <c r="R23" s="4"/>
      <c r="S23" s="4"/>
      <c r="T23" s="1"/>
      <c r="U23" s="1"/>
      <c r="V23" s="1"/>
      <c r="W23" s="1"/>
      <c r="X23" s="4"/>
      <c r="Y23" s="4"/>
      <c r="Z23" s="4"/>
      <c r="AA23" s="1"/>
      <c r="AB23" s="1"/>
      <c r="AC23" s="1"/>
      <c r="AD23" s="1"/>
      <c r="AE23" s="4"/>
      <c r="AF23" s="4"/>
      <c r="AG23" s="4"/>
      <c r="AH23" s="1"/>
      <c r="AI23" s="2">
        <f t="shared" si="0"/>
        <v>1</v>
      </c>
      <c r="AJ23" s="2">
        <f t="shared" si="1"/>
        <v>1</v>
      </c>
      <c r="AK23" s="2">
        <f t="shared" si="2"/>
        <v>0</v>
      </c>
      <c r="AL23" s="2">
        <f t="shared" si="3"/>
        <v>0</v>
      </c>
      <c r="AM23" s="3">
        <f t="shared" si="4"/>
        <v>100</v>
      </c>
      <c r="AN23" s="127" t="s">
        <v>22</v>
      </c>
      <c r="AO23" s="179">
        <v>46</v>
      </c>
      <c r="AP23" s="180">
        <v>38</v>
      </c>
      <c r="AQ23" s="181">
        <v>0.82608695652173914</v>
      </c>
    </row>
    <row r="24" spans="1:43" ht="15.75" x14ac:dyDescent="0.25">
      <c r="A24" s="46">
        <v>18</v>
      </c>
      <c r="B24" s="27" t="s">
        <v>60</v>
      </c>
      <c r="C24" s="25" t="s">
        <v>61</v>
      </c>
      <c r="D24" s="20" t="s">
        <v>24</v>
      </c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4"/>
      <c r="R24" s="4"/>
      <c r="S24" s="4"/>
      <c r="T24" s="1"/>
      <c r="U24" s="1"/>
      <c r="V24" s="1"/>
      <c r="W24" s="1"/>
      <c r="X24" s="4"/>
      <c r="Y24" s="4"/>
      <c r="Z24" s="4"/>
      <c r="AA24" s="1"/>
      <c r="AB24" s="1"/>
      <c r="AC24" s="1"/>
      <c r="AD24" s="1"/>
      <c r="AE24" s="4"/>
      <c r="AF24" s="4"/>
      <c r="AG24" s="4"/>
      <c r="AH24" s="1"/>
      <c r="AI24" s="2">
        <f t="shared" si="0"/>
        <v>1</v>
      </c>
      <c r="AJ24" s="2">
        <f t="shared" si="1"/>
        <v>1</v>
      </c>
      <c r="AK24" s="2">
        <f t="shared" si="2"/>
        <v>0</v>
      </c>
      <c r="AL24" s="2">
        <f t="shared" si="3"/>
        <v>0</v>
      </c>
      <c r="AM24" s="3">
        <f t="shared" si="4"/>
        <v>100</v>
      </c>
      <c r="AN24" s="127" t="s">
        <v>22</v>
      </c>
      <c r="AO24" s="179">
        <v>46</v>
      </c>
      <c r="AP24" s="180">
        <v>38</v>
      </c>
      <c r="AQ24" s="181">
        <v>0.82608695652173914</v>
      </c>
    </row>
    <row r="25" spans="1:43" ht="15.75" x14ac:dyDescent="0.25">
      <c r="A25" s="46">
        <v>19</v>
      </c>
      <c r="B25" s="27" t="s">
        <v>62</v>
      </c>
      <c r="C25" s="25" t="s">
        <v>63</v>
      </c>
      <c r="D25" s="20" t="s">
        <v>24</v>
      </c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  <c r="P25" s="1"/>
      <c r="Q25" s="4"/>
      <c r="R25" s="4"/>
      <c r="S25" s="4"/>
      <c r="T25" s="1"/>
      <c r="U25" s="1"/>
      <c r="V25" s="1"/>
      <c r="W25" s="1"/>
      <c r="X25" s="4"/>
      <c r="Y25" s="4"/>
      <c r="Z25" s="4"/>
      <c r="AA25" s="1"/>
      <c r="AB25" s="1"/>
      <c r="AC25" s="1"/>
      <c r="AD25" s="1"/>
      <c r="AE25" s="4"/>
      <c r="AF25" s="4"/>
      <c r="AG25" s="4"/>
      <c r="AH25" s="1"/>
      <c r="AI25" s="2">
        <f t="shared" si="0"/>
        <v>1</v>
      </c>
      <c r="AJ25" s="2">
        <f t="shared" si="1"/>
        <v>1</v>
      </c>
      <c r="AK25" s="2">
        <f t="shared" si="2"/>
        <v>0</v>
      </c>
      <c r="AL25" s="2">
        <f t="shared" si="3"/>
        <v>0</v>
      </c>
      <c r="AM25" s="3">
        <f t="shared" si="4"/>
        <v>100</v>
      </c>
      <c r="AN25" s="127" t="s">
        <v>22</v>
      </c>
      <c r="AO25" s="179">
        <v>46</v>
      </c>
      <c r="AP25" s="180">
        <v>42</v>
      </c>
      <c r="AQ25" s="181">
        <v>0.91304347826086951</v>
      </c>
    </row>
    <row r="26" spans="1:43" ht="16.5" thickBot="1" x14ac:dyDescent="0.3">
      <c r="A26" s="48">
        <v>20</v>
      </c>
      <c r="B26" s="28" t="s">
        <v>64</v>
      </c>
      <c r="C26" s="29" t="s">
        <v>65</v>
      </c>
      <c r="D26" s="20" t="s">
        <v>24</v>
      </c>
      <c r="E26" s="69"/>
      <c r="F26" s="4"/>
      <c r="G26" s="4"/>
      <c r="H26" s="4"/>
      <c r="I26" s="4"/>
      <c r="J26" s="4"/>
      <c r="K26" s="4"/>
      <c r="L26" s="4"/>
      <c r="M26" s="4"/>
      <c r="N26" s="70"/>
      <c r="O26" s="70"/>
      <c r="P26" s="1"/>
      <c r="Q26" s="69"/>
      <c r="R26" s="69"/>
      <c r="S26" s="69"/>
      <c r="T26" s="70"/>
      <c r="U26" s="70"/>
      <c r="V26" s="70"/>
      <c r="W26" s="70"/>
      <c r="X26" s="69"/>
      <c r="Y26" s="69"/>
      <c r="Z26" s="69"/>
      <c r="AA26" s="70"/>
      <c r="AB26" s="70"/>
      <c r="AC26" s="70"/>
      <c r="AD26" s="70"/>
      <c r="AE26" s="69"/>
      <c r="AF26" s="69"/>
      <c r="AG26" s="69"/>
      <c r="AH26" s="70"/>
      <c r="AI26" s="71">
        <f t="shared" si="0"/>
        <v>1</v>
      </c>
      <c r="AJ26" s="71">
        <f t="shared" si="1"/>
        <v>1</v>
      </c>
      <c r="AK26" s="71">
        <f t="shared" si="2"/>
        <v>0</v>
      </c>
      <c r="AL26" s="71">
        <f t="shared" si="3"/>
        <v>0</v>
      </c>
      <c r="AM26" s="72">
        <f t="shared" si="4"/>
        <v>100</v>
      </c>
      <c r="AN26" s="128" t="s">
        <v>22</v>
      </c>
      <c r="AO26" s="182">
        <v>46</v>
      </c>
      <c r="AP26" s="183">
        <v>39</v>
      </c>
      <c r="AQ26" s="184">
        <v>0.84782608695652173</v>
      </c>
    </row>
    <row r="27" spans="1:43" ht="15" x14ac:dyDescent="0.25">
      <c r="A27" s="30"/>
      <c r="B27" s="31"/>
      <c r="C27" s="32"/>
      <c r="D27" s="52"/>
      <c r="E27" s="53"/>
      <c r="F27" s="53"/>
      <c r="G27" s="54"/>
      <c r="H27" s="54"/>
      <c r="I27" s="54"/>
      <c r="J27" s="53"/>
      <c r="K27" s="53"/>
      <c r="L27" s="53"/>
      <c r="M27" s="54"/>
      <c r="N27" s="54"/>
      <c r="O27" s="54"/>
      <c r="P27" s="54"/>
      <c r="Q27" s="53"/>
      <c r="R27" s="53"/>
      <c r="S27" s="53"/>
      <c r="T27" s="54"/>
      <c r="U27" s="54"/>
      <c r="V27" s="54"/>
      <c r="W27" s="54"/>
      <c r="X27" s="53"/>
      <c r="Y27" s="53"/>
      <c r="Z27" s="53"/>
      <c r="AA27" s="54"/>
      <c r="AB27" s="54"/>
      <c r="AC27" s="54"/>
      <c r="AD27" s="54"/>
      <c r="AE27" s="53"/>
      <c r="AF27" s="53"/>
      <c r="AG27" s="53"/>
      <c r="AH27" s="54"/>
      <c r="AI27" s="55"/>
      <c r="AJ27" s="55"/>
      <c r="AK27" s="55"/>
      <c r="AL27" s="55"/>
      <c r="AM27" s="56"/>
      <c r="AN27" s="57"/>
    </row>
    <row r="28" spans="1:43" ht="15" x14ac:dyDescent="0.25">
      <c r="A28" s="30"/>
      <c r="B28" s="37"/>
      <c r="C28" s="38"/>
      <c r="D28" s="52"/>
      <c r="E28" s="53"/>
      <c r="F28" s="53"/>
      <c r="G28" s="54"/>
      <c r="H28" s="54"/>
      <c r="I28" s="54"/>
      <c r="J28" s="53"/>
      <c r="K28" s="53"/>
      <c r="L28" s="53"/>
      <c r="M28" s="54"/>
      <c r="N28" s="54"/>
      <c r="O28" s="54"/>
      <c r="P28" s="54"/>
      <c r="Q28" s="53"/>
      <c r="R28" s="53"/>
      <c r="S28" s="53"/>
      <c r="T28" s="54"/>
      <c r="U28" s="54"/>
      <c r="V28" s="54"/>
      <c r="W28" s="54"/>
      <c r="X28" s="53"/>
      <c r="Y28" s="53"/>
      <c r="Z28" s="53"/>
      <c r="AA28" s="54"/>
      <c r="AB28" s="54"/>
      <c r="AC28" s="54"/>
      <c r="AD28" s="54"/>
      <c r="AE28" s="53"/>
      <c r="AF28" s="53"/>
      <c r="AG28" s="53"/>
      <c r="AH28" s="54"/>
      <c r="AI28" s="55"/>
      <c r="AJ28" s="55"/>
      <c r="AK28" s="55"/>
      <c r="AL28" s="55"/>
      <c r="AM28" s="56"/>
      <c r="AN28" s="57"/>
    </row>
    <row r="29" spans="1:43" ht="15" x14ac:dyDescent="0.25">
      <c r="A29" s="30"/>
      <c r="B29" s="39"/>
      <c r="C29" s="38"/>
      <c r="D29" s="52"/>
      <c r="E29" s="53"/>
      <c r="F29" s="53"/>
      <c r="G29" s="54"/>
      <c r="H29" s="54"/>
      <c r="I29" s="54"/>
      <c r="J29" s="53"/>
      <c r="K29" s="53"/>
      <c r="L29" s="53"/>
      <c r="M29" s="54"/>
      <c r="N29" s="54"/>
      <c r="O29" s="54"/>
      <c r="P29" s="54"/>
      <c r="Q29" s="53"/>
      <c r="R29" s="53"/>
      <c r="S29" s="53"/>
      <c r="T29" s="54"/>
      <c r="U29" s="54"/>
      <c r="V29" s="54"/>
      <c r="W29" s="54"/>
      <c r="X29" s="53"/>
      <c r="Y29" s="53"/>
      <c r="Z29" s="53"/>
      <c r="AA29" s="54"/>
      <c r="AB29" s="54"/>
      <c r="AC29" s="54"/>
      <c r="AD29" s="54"/>
      <c r="AE29" s="53"/>
      <c r="AF29" s="53"/>
      <c r="AG29" s="53"/>
      <c r="AH29" s="54"/>
      <c r="AI29" s="55"/>
      <c r="AJ29" s="55"/>
      <c r="AK29" s="55"/>
      <c r="AL29" s="55"/>
      <c r="AM29" s="56"/>
      <c r="AN29" s="57"/>
    </row>
    <row r="30" spans="1:43" ht="15" x14ac:dyDescent="0.25">
      <c r="A30" s="30"/>
      <c r="B30" s="39"/>
      <c r="C30" s="38"/>
      <c r="D30" s="52"/>
      <c r="E30" s="53"/>
      <c r="F30" s="53"/>
      <c r="G30" s="54"/>
      <c r="H30" s="54"/>
      <c r="I30" s="54"/>
      <c r="J30" s="53"/>
      <c r="K30" s="53"/>
      <c r="L30" s="53"/>
      <c r="M30" s="54"/>
      <c r="N30" s="54"/>
      <c r="O30" s="54"/>
      <c r="P30" s="54"/>
      <c r="Q30" s="53"/>
      <c r="R30" s="53"/>
      <c r="S30" s="53"/>
      <c r="T30" s="54"/>
      <c r="U30" s="54"/>
      <c r="V30" s="54"/>
      <c r="W30" s="54"/>
      <c r="X30" s="53"/>
      <c r="Y30" s="53"/>
      <c r="Z30" s="53"/>
      <c r="AA30" s="54"/>
      <c r="AB30" s="54"/>
      <c r="AC30" s="54"/>
      <c r="AD30" s="54"/>
      <c r="AE30" s="53"/>
      <c r="AF30" s="53"/>
      <c r="AG30" s="53"/>
      <c r="AH30" s="54"/>
      <c r="AI30" s="55"/>
      <c r="AJ30" s="55"/>
      <c r="AK30" s="55"/>
      <c r="AL30" s="55"/>
      <c r="AM30" s="56"/>
      <c r="AN30" s="57"/>
    </row>
    <row r="31" spans="1:43" ht="15" x14ac:dyDescent="0.25">
      <c r="A31" s="30"/>
      <c r="B31" s="31"/>
      <c r="C31" s="32"/>
      <c r="D31" s="52"/>
      <c r="E31" s="53"/>
      <c r="F31" s="53"/>
      <c r="G31" s="54"/>
      <c r="H31" s="54"/>
      <c r="I31" s="54"/>
      <c r="J31" s="53"/>
      <c r="K31" s="53"/>
      <c r="L31" s="53"/>
      <c r="M31" s="54"/>
      <c r="N31" s="54"/>
      <c r="O31" s="54"/>
      <c r="P31" s="54"/>
      <c r="Q31" s="53"/>
      <c r="R31" s="53"/>
      <c r="S31" s="53"/>
      <c r="T31" s="54"/>
      <c r="U31" s="54"/>
      <c r="V31" s="54"/>
      <c r="W31" s="54"/>
      <c r="X31" s="53"/>
      <c r="Y31" s="53"/>
      <c r="Z31" s="53"/>
      <c r="AA31" s="54"/>
      <c r="AB31" s="54"/>
      <c r="AC31" s="54"/>
      <c r="AD31" s="54"/>
      <c r="AE31" s="53"/>
      <c r="AF31" s="53"/>
      <c r="AG31" s="53"/>
      <c r="AH31" s="54"/>
      <c r="AI31" s="55"/>
      <c r="AJ31" s="55"/>
      <c r="AK31" s="55"/>
      <c r="AL31" s="55"/>
      <c r="AM31" s="56"/>
      <c r="AN31" s="57"/>
    </row>
    <row r="32" spans="1:43" ht="15" x14ac:dyDescent="0.25">
      <c r="A32" s="30"/>
      <c r="B32" s="23"/>
      <c r="C32" s="32"/>
      <c r="D32" s="52"/>
      <c r="E32" s="53"/>
      <c r="F32" s="53"/>
      <c r="G32" s="54"/>
      <c r="H32" s="54"/>
      <c r="I32" s="54"/>
      <c r="J32" s="53"/>
      <c r="K32" s="53"/>
      <c r="L32" s="53"/>
      <c r="M32" s="54"/>
      <c r="N32" s="54"/>
      <c r="O32" s="54"/>
      <c r="P32" s="54"/>
      <c r="Q32" s="53"/>
      <c r="R32" s="53"/>
      <c r="S32" s="53"/>
      <c r="T32" s="54"/>
      <c r="U32" s="54"/>
      <c r="V32" s="54"/>
      <c r="W32" s="54"/>
      <c r="X32" s="53"/>
      <c r="Y32" s="53"/>
      <c r="Z32" s="53"/>
      <c r="AA32" s="54"/>
      <c r="AB32" s="54"/>
      <c r="AC32" s="54"/>
      <c r="AD32" s="54"/>
      <c r="AE32" s="53"/>
      <c r="AF32" s="53"/>
      <c r="AG32" s="53"/>
      <c r="AH32" s="54"/>
      <c r="AI32" s="55"/>
      <c r="AJ32" s="55"/>
      <c r="AK32" s="55"/>
      <c r="AL32" s="55"/>
      <c r="AM32" s="56"/>
      <c r="AN32" s="57"/>
    </row>
    <row r="33" spans="1:40" ht="15" x14ac:dyDescent="0.25">
      <c r="A33" s="30"/>
      <c r="B33" s="39"/>
      <c r="C33" s="38"/>
      <c r="D33" s="52"/>
      <c r="E33" s="53"/>
      <c r="F33" s="53"/>
      <c r="G33" s="54"/>
      <c r="H33" s="54"/>
      <c r="I33" s="54"/>
      <c r="J33" s="53"/>
      <c r="K33" s="53"/>
      <c r="L33" s="53"/>
      <c r="M33" s="54"/>
      <c r="N33" s="54"/>
      <c r="O33" s="54"/>
      <c r="P33" s="54"/>
      <c r="Q33" s="53"/>
      <c r="R33" s="53"/>
      <c r="S33" s="53"/>
      <c r="T33" s="54"/>
      <c r="U33" s="54"/>
      <c r="V33" s="54"/>
      <c r="W33" s="54"/>
      <c r="X33" s="53"/>
      <c r="Y33" s="53"/>
      <c r="Z33" s="53"/>
      <c r="AA33" s="54"/>
      <c r="AB33" s="54"/>
      <c r="AC33" s="54"/>
      <c r="AD33" s="54"/>
      <c r="AE33" s="53"/>
      <c r="AF33" s="53"/>
      <c r="AG33" s="53"/>
      <c r="AH33" s="54"/>
      <c r="AI33" s="55"/>
      <c r="AJ33" s="55"/>
      <c r="AK33" s="55"/>
      <c r="AL33" s="55"/>
      <c r="AM33" s="56"/>
      <c r="AN33" s="57"/>
    </row>
    <row r="34" spans="1:40" ht="15" x14ac:dyDescent="0.25">
      <c r="A34" s="30"/>
      <c r="B34" s="23"/>
      <c r="C34" s="32"/>
      <c r="D34" s="52"/>
      <c r="E34" s="53"/>
      <c r="F34" s="53"/>
      <c r="G34" s="54"/>
      <c r="H34" s="54"/>
      <c r="I34" s="54"/>
      <c r="J34" s="53"/>
      <c r="K34" s="53"/>
      <c r="L34" s="53"/>
      <c r="M34" s="54"/>
      <c r="N34" s="54"/>
      <c r="O34" s="54"/>
      <c r="P34" s="54"/>
      <c r="Q34" s="53"/>
      <c r="R34" s="53"/>
      <c r="S34" s="53"/>
      <c r="T34" s="54"/>
      <c r="U34" s="54"/>
      <c r="V34" s="54"/>
      <c r="W34" s="54"/>
      <c r="X34" s="53"/>
      <c r="Y34" s="53"/>
      <c r="Z34" s="53"/>
      <c r="AA34" s="54"/>
      <c r="AB34" s="54"/>
      <c r="AC34" s="54"/>
      <c r="AD34" s="54"/>
      <c r="AE34" s="53"/>
      <c r="AF34" s="53"/>
      <c r="AG34" s="53"/>
      <c r="AH34" s="54"/>
      <c r="AI34" s="55"/>
      <c r="AJ34" s="55"/>
      <c r="AK34" s="55"/>
      <c r="AL34" s="55"/>
      <c r="AM34" s="56"/>
      <c r="AN34" s="57"/>
    </row>
    <row r="35" spans="1:40" ht="15" x14ac:dyDescent="0.25">
      <c r="A35" s="30"/>
      <c r="B35" s="31"/>
      <c r="C35" s="32"/>
      <c r="D35" s="52"/>
      <c r="E35" s="53"/>
      <c r="F35" s="53"/>
      <c r="G35" s="54"/>
      <c r="H35" s="54"/>
      <c r="I35" s="54"/>
      <c r="J35" s="53"/>
      <c r="K35" s="53"/>
      <c r="L35" s="53"/>
      <c r="M35" s="54"/>
      <c r="N35" s="54"/>
      <c r="O35" s="54"/>
      <c r="P35" s="54"/>
      <c r="Q35" s="53"/>
      <c r="R35" s="53"/>
      <c r="S35" s="53"/>
      <c r="T35" s="54"/>
      <c r="U35" s="54"/>
      <c r="V35" s="54"/>
      <c r="W35" s="54"/>
      <c r="X35" s="53"/>
      <c r="Y35" s="53"/>
      <c r="Z35" s="53"/>
      <c r="AA35" s="54"/>
      <c r="AB35" s="54"/>
      <c r="AC35" s="54"/>
      <c r="AD35" s="54"/>
      <c r="AE35" s="53"/>
      <c r="AF35" s="53"/>
      <c r="AG35" s="53"/>
      <c r="AH35" s="54"/>
      <c r="AI35" s="55"/>
      <c r="AJ35" s="55"/>
      <c r="AK35" s="55"/>
      <c r="AL35" s="55"/>
      <c r="AM35" s="56"/>
      <c r="AN35" s="57"/>
    </row>
    <row r="36" spans="1:40" ht="15" x14ac:dyDescent="0.25">
      <c r="A36" s="30"/>
      <c r="B36" s="31"/>
      <c r="C36" s="32"/>
      <c r="D36" s="52"/>
      <c r="E36" s="53"/>
      <c r="F36" s="53"/>
      <c r="G36" s="54"/>
      <c r="H36" s="54"/>
      <c r="I36" s="54"/>
      <c r="J36" s="53"/>
      <c r="K36" s="53"/>
      <c r="L36" s="53"/>
      <c r="M36" s="54"/>
      <c r="N36" s="54"/>
      <c r="O36" s="54"/>
      <c r="P36" s="54"/>
      <c r="Q36" s="53"/>
      <c r="R36" s="53"/>
      <c r="S36" s="53"/>
      <c r="T36" s="54"/>
      <c r="U36" s="54"/>
      <c r="V36" s="54"/>
      <c r="W36" s="54"/>
      <c r="X36" s="53"/>
      <c r="Y36" s="53"/>
      <c r="Z36" s="53"/>
      <c r="AA36" s="54"/>
      <c r="AB36" s="54"/>
      <c r="AC36" s="54"/>
      <c r="AD36" s="54"/>
      <c r="AE36" s="53"/>
      <c r="AF36" s="53"/>
      <c r="AG36" s="53"/>
      <c r="AH36" s="54"/>
      <c r="AI36" s="55"/>
      <c r="AJ36" s="55"/>
      <c r="AK36" s="55"/>
      <c r="AL36" s="55"/>
      <c r="AM36" s="56"/>
      <c r="AN36" s="57"/>
    </row>
    <row r="37" spans="1:40" ht="15" x14ac:dyDescent="0.25">
      <c r="A37" s="30"/>
      <c r="B37" s="39"/>
      <c r="C37" s="38"/>
      <c r="D37" s="52"/>
      <c r="E37" s="53"/>
      <c r="F37" s="53"/>
      <c r="G37" s="54"/>
      <c r="H37" s="54"/>
      <c r="I37" s="54"/>
      <c r="J37" s="53"/>
      <c r="K37" s="53"/>
      <c r="L37" s="53"/>
      <c r="M37" s="54"/>
      <c r="N37" s="54"/>
      <c r="O37" s="54"/>
      <c r="P37" s="54"/>
      <c r="Q37" s="53"/>
      <c r="R37" s="53"/>
      <c r="S37" s="53"/>
      <c r="T37" s="54"/>
      <c r="U37" s="54"/>
      <c r="V37" s="54"/>
      <c r="W37" s="54"/>
      <c r="X37" s="53"/>
      <c r="Y37" s="53"/>
      <c r="Z37" s="53"/>
      <c r="AA37" s="54"/>
      <c r="AB37" s="54"/>
      <c r="AC37" s="54"/>
      <c r="AD37" s="54"/>
      <c r="AE37" s="53"/>
      <c r="AF37" s="53"/>
      <c r="AG37" s="53"/>
      <c r="AH37" s="54"/>
      <c r="AI37" s="55"/>
      <c r="AJ37" s="55"/>
      <c r="AK37" s="55"/>
      <c r="AL37" s="55"/>
      <c r="AM37" s="56"/>
      <c r="AN37" s="57"/>
    </row>
    <row r="38" spans="1:40" ht="15" x14ac:dyDescent="0.25">
      <c r="A38" s="30"/>
      <c r="B38" s="23"/>
      <c r="C38" s="32"/>
      <c r="D38" s="52"/>
      <c r="E38" s="53"/>
      <c r="F38" s="53"/>
      <c r="G38" s="54"/>
      <c r="H38" s="54"/>
      <c r="I38" s="54"/>
      <c r="J38" s="53"/>
      <c r="K38" s="53"/>
      <c r="L38" s="53"/>
      <c r="M38" s="54"/>
      <c r="N38" s="54"/>
      <c r="O38" s="54"/>
      <c r="P38" s="54"/>
      <c r="Q38" s="53"/>
      <c r="R38" s="53"/>
      <c r="S38" s="53"/>
      <c r="T38" s="54"/>
      <c r="U38" s="54"/>
      <c r="V38" s="54"/>
      <c r="W38" s="54"/>
      <c r="X38" s="53"/>
      <c r="Y38" s="53"/>
      <c r="Z38" s="53"/>
      <c r="AA38" s="54"/>
      <c r="AB38" s="54"/>
      <c r="AC38" s="54"/>
      <c r="AD38" s="54"/>
      <c r="AE38" s="53"/>
      <c r="AF38" s="53"/>
      <c r="AG38" s="53"/>
      <c r="AH38" s="54"/>
      <c r="AI38" s="55"/>
      <c r="AJ38" s="55"/>
      <c r="AK38" s="55"/>
      <c r="AL38" s="55"/>
      <c r="AM38" s="56"/>
      <c r="AN38" s="57"/>
    </row>
    <row r="39" spans="1:40" ht="15" x14ac:dyDescent="0.25">
      <c r="A39" s="30"/>
      <c r="B39" s="39"/>
      <c r="C39" s="38"/>
      <c r="D39" s="52"/>
      <c r="E39" s="53"/>
      <c r="F39" s="53"/>
      <c r="G39" s="54"/>
      <c r="H39" s="54"/>
      <c r="I39" s="54"/>
      <c r="J39" s="53"/>
      <c r="K39" s="53"/>
      <c r="L39" s="53"/>
      <c r="M39" s="54"/>
      <c r="N39" s="54"/>
      <c r="O39" s="54"/>
      <c r="P39" s="54"/>
      <c r="Q39" s="53"/>
      <c r="R39" s="53"/>
      <c r="S39" s="53"/>
      <c r="T39" s="54"/>
      <c r="U39" s="54"/>
      <c r="V39" s="54"/>
      <c r="W39" s="54"/>
      <c r="X39" s="53"/>
      <c r="Y39" s="53"/>
      <c r="Z39" s="53"/>
      <c r="AA39" s="54"/>
      <c r="AB39" s="54"/>
      <c r="AC39" s="54"/>
      <c r="AD39" s="54"/>
      <c r="AE39" s="53"/>
      <c r="AF39" s="53"/>
      <c r="AG39" s="53"/>
      <c r="AH39" s="54"/>
      <c r="AI39" s="55"/>
      <c r="AJ39" s="55"/>
      <c r="AK39" s="55"/>
      <c r="AL39" s="55"/>
      <c r="AM39" s="56"/>
      <c r="AN39" s="57"/>
    </row>
    <row r="40" spans="1:40" ht="15" x14ac:dyDescent="0.25">
      <c r="A40" s="30"/>
      <c r="B40" s="39"/>
      <c r="C40" s="38"/>
      <c r="D40" s="52"/>
      <c r="E40" s="53"/>
      <c r="F40" s="53"/>
      <c r="G40" s="54"/>
      <c r="H40" s="54"/>
      <c r="I40" s="54"/>
      <c r="J40" s="53"/>
      <c r="K40" s="53"/>
      <c r="L40" s="53"/>
      <c r="M40" s="54"/>
      <c r="N40" s="54"/>
      <c r="O40" s="54"/>
      <c r="P40" s="54"/>
      <c r="Q40" s="53"/>
      <c r="R40" s="53"/>
      <c r="S40" s="53"/>
      <c r="T40" s="54"/>
      <c r="U40" s="54"/>
      <c r="V40" s="54"/>
      <c r="W40" s="54"/>
      <c r="X40" s="53"/>
      <c r="Y40" s="53"/>
      <c r="Z40" s="53"/>
      <c r="AA40" s="54"/>
      <c r="AB40" s="54"/>
      <c r="AC40" s="54"/>
      <c r="AD40" s="54"/>
      <c r="AE40" s="53"/>
      <c r="AF40" s="53"/>
      <c r="AG40" s="53"/>
      <c r="AH40" s="54"/>
      <c r="AI40" s="55"/>
      <c r="AJ40" s="55"/>
      <c r="AK40" s="55"/>
      <c r="AL40" s="55"/>
      <c r="AM40" s="56"/>
      <c r="AN40" s="57"/>
    </row>
    <row r="41" spans="1:40" ht="15" x14ac:dyDescent="0.25">
      <c r="A41" s="30"/>
      <c r="B41" s="31"/>
      <c r="C41" s="32"/>
      <c r="D41" s="52"/>
      <c r="E41" s="53"/>
      <c r="F41" s="53"/>
      <c r="G41" s="54"/>
      <c r="H41" s="54"/>
      <c r="I41" s="54"/>
      <c r="J41" s="53"/>
      <c r="K41" s="53"/>
      <c r="L41" s="53"/>
      <c r="M41" s="54"/>
      <c r="N41" s="54"/>
      <c r="O41" s="54"/>
      <c r="P41" s="54"/>
      <c r="Q41" s="53"/>
      <c r="R41" s="53"/>
      <c r="S41" s="53"/>
      <c r="T41" s="54"/>
      <c r="U41" s="54"/>
      <c r="V41" s="54"/>
      <c r="W41" s="54"/>
      <c r="X41" s="53"/>
      <c r="Y41" s="53"/>
      <c r="Z41" s="53"/>
      <c r="AA41" s="54"/>
      <c r="AB41" s="54"/>
      <c r="AC41" s="54"/>
      <c r="AD41" s="54"/>
      <c r="AE41" s="53"/>
      <c r="AF41" s="53"/>
      <c r="AG41" s="53"/>
      <c r="AH41" s="54"/>
      <c r="AI41" s="55"/>
      <c r="AJ41" s="55"/>
      <c r="AK41" s="55"/>
      <c r="AL41" s="55"/>
      <c r="AM41" s="56"/>
      <c r="AN41" s="57"/>
    </row>
    <row r="42" spans="1:40" ht="15" x14ac:dyDescent="0.25">
      <c r="A42" s="30"/>
      <c r="B42" s="37"/>
      <c r="C42" s="38"/>
      <c r="D42" s="52"/>
      <c r="E42" s="53"/>
      <c r="F42" s="53"/>
      <c r="G42" s="54"/>
      <c r="H42" s="54"/>
      <c r="I42" s="54"/>
      <c r="J42" s="53"/>
      <c r="K42" s="53"/>
      <c r="L42" s="53"/>
      <c r="M42" s="54"/>
      <c r="N42" s="54"/>
      <c r="O42" s="54"/>
      <c r="P42" s="54"/>
      <c r="Q42" s="53"/>
      <c r="R42" s="53"/>
      <c r="S42" s="53"/>
      <c r="T42" s="54"/>
      <c r="U42" s="54"/>
      <c r="V42" s="54"/>
      <c r="W42" s="54"/>
      <c r="X42" s="53"/>
      <c r="Y42" s="53"/>
      <c r="Z42" s="53"/>
      <c r="AA42" s="54"/>
      <c r="AB42" s="54"/>
      <c r="AC42" s="54"/>
      <c r="AD42" s="54"/>
      <c r="AE42" s="53"/>
      <c r="AF42" s="53"/>
      <c r="AG42" s="53"/>
      <c r="AH42" s="54"/>
      <c r="AI42" s="55"/>
      <c r="AJ42" s="55"/>
      <c r="AK42" s="55"/>
      <c r="AL42" s="55"/>
      <c r="AM42" s="56"/>
      <c r="AN42" s="57"/>
    </row>
    <row r="43" spans="1:40" ht="15" x14ac:dyDescent="0.25">
      <c r="A43" s="30"/>
      <c r="B43" s="23"/>
      <c r="C43" s="32"/>
      <c r="D43" s="52"/>
      <c r="E43" s="53"/>
      <c r="F43" s="53"/>
      <c r="G43" s="54"/>
      <c r="H43" s="54"/>
      <c r="I43" s="54"/>
      <c r="J43" s="53"/>
      <c r="K43" s="53"/>
      <c r="L43" s="53"/>
      <c r="M43" s="54"/>
      <c r="N43" s="54"/>
      <c r="O43" s="54"/>
      <c r="P43" s="54"/>
      <c r="Q43" s="53"/>
      <c r="R43" s="53"/>
      <c r="S43" s="53"/>
      <c r="T43" s="54"/>
      <c r="U43" s="54"/>
      <c r="V43" s="54"/>
      <c r="W43" s="54"/>
      <c r="X43" s="53"/>
      <c r="Y43" s="53"/>
      <c r="Z43" s="53"/>
      <c r="AA43" s="54"/>
      <c r="AB43" s="54"/>
      <c r="AC43" s="54"/>
      <c r="AD43" s="54"/>
      <c r="AE43" s="53"/>
      <c r="AF43" s="53"/>
      <c r="AG43" s="53"/>
      <c r="AH43" s="54"/>
      <c r="AI43" s="55"/>
      <c r="AJ43" s="55"/>
      <c r="AK43" s="55"/>
      <c r="AL43" s="55"/>
      <c r="AM43" s="56"/>
      <c r="AN43" s="57"/>
    </row>
    <row r="44" spans="1:40" ht="15" x14ac:dyDescent="0.25">
      <c r="A44" s="30"/>
      <c r="B44" s="23"/>
      <c r="C44" s="32"/>
      <c r="D44" s="52"/>
      <c r="E44" s="53"/>
      <c r="F44" s="53"/>
      <c r="G44" s="54"/>
      <c r="H44" s="54"/>
      <c r="I44" s="54"/>
      <c r="J44" s="53"/>
      <c r="K44" s="53"/>
      <c r="L44" s="53"/>
      <c r="M44" s="54"/>
      <c r="N44" s="54"/>
      <c r="O44" s="54"/>
      <c r="P44" s="54"/>
      <c r="Q44" s="53"/>
      <c r="R44" s="53"/>
      <c r="S44" s="53"/>
      <c r="T44" s="54"/>
      <c r="U44" s="54"/>
      <c r="V44" s="54"/>
      <c r="W44" s="54"/>
      <c r="X44" s="53"/>
      <c r="Y44" s="53"/>
      <c r="Z44" s="53"/>
      <c r="AA44" s="54"/>
      <c r="AB44" s="54"/>
      <c r="AC44" s="54"/>
      <c r="AD44" s="54"/>
      <c r="AE44" s="53"/>
      <c r="AF44" s="53"/>
      <c r="AG44" s="53"/>
      <c r="AH44" s="54"/>
      <c r="AI44" s="55"/>
      <c r="AJ44" s="55"/>
      <c r="AK44" s="55"/>
      <c r="AL44" s="55"/>
      <c r="AM44" s="56"/>
      <c r="AN44" s="57"/>
    </row>
    <row r="45" spans="1:40" ht="15" x14ac:dyDescent="0.25">
      <c r="A45" s="30"/>
      <c r="B45" s="23"/>
      <c r="C45" s="32"/>
      <c r="D45" s="52"/>
      <c r="E45" s="53"/>
      <c r="F45" s="53"/>
      <c r="G45" s="54"/>
      <c r="H45" s="54"/>
      <c r="I45" s="54"/>
      <c r="J45" s="53"/>
      <c r="K45" s="53"/>
      <c r="L45" s="53"/>
      <c r="M45" s="54"/>
      <c r="N45" s="54"/>
      <c r="O45" s="54"/>
      <c r="P45" s="54"/>
      <c r="Q45" s="53"/>
      <c r="R45" s="53"/>
      <c r="S45" s="53"/>
      <c r="T45" s="54"/>
      <c r="U45" s="54"/>
      <c r="V45" s="54"/>
      <c r="W45" s="54"/>
      <c r="X45" s="53"/>
      <c r="Y45" s="53"/>
      <c r="Z45" s="53"/>
      <c r="AA45" s="54"/>
      <c r="AB45" s="54"/>
      <c r="AC45" s="54"/>
      <c r="AD45" s="54"/>
      <c r="AE45" s="53"/>
      <c r="AF45" s="53"/>
      <c r="AG45" s="53"/>
      <c r="AH45" s="54"/>
      <c r="AI45" s="55"/>
      <c r="AJ45" s="55"/>
      <c r="AK45" s="55"/>
      <c r="AL45" s="55"/>
      <c r="AM45" s="56"/>
      <c r="AN45" s="57"/>
    </row>
  </sheetData>
  <mergeCells count="8">
    <mergeCell ref="AO5:AQ5"/>
    <mergeCell ref="T5:V5"/>
    <mergeCell ref="A1:AN3"/>
    <mergeCell ref="B4:L4"/>
    <mergeCell ref="M4:AE4"/>
    <mergeCell ref="AF4:AM4"/>
    <mergeCell ref="F5:I5"/>
    <mergeCell ref="J5:P5"/>
  </mergeCells>
  <conditionalFormatting sqref="E27:AH45 D7:AH26">
    <cfRule type="cellIs" dxfId="7" priority="10" stopIfTrue="1" operator="equal">
      <formula>"A"</formula>
    </cfRule>
    <cfRule type="cellIs" dxfId="6" priority="11" stopIfTrue="1" operator="equal">
      <formula>"L"</formula>
    </cfRule>
    <cfRule type="cellIs" dxfId="5" priority="12" stopIfTrue="1" operator="equal">
      <formula>"S"</formula>
    </cfRule>
  </conditionalFormatting>
  <dataValidations count="1">
    <dataValidation type="list" operator="equal" allowBlank="1" showInputMessage="1" showErrorMessage="1" errorTitle="Soft Touch:" error="Incorrect value. Pleas enter a correct value (i.e. P, A, S, L)  in Upper Cases." sqref="E27:AH45 D7:AH26">
      <formula1>"P,A,L,S"</formula1>
    </dataValidation>
  </dataValidations>
  <pageMargins left="0.25" right="0.25" top="0.75" bottom="0.75" header="0.3" footer="0.3"/>
  <pageSetup paperSize="258" scale="6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45"/>
  <sheetViews>
    <sheetView tabSelected="1" workbookViewId="0">
      <pane xSplit="3" topLeftCell="M1" activePane="topRight" state="frozen"/>
      <selection activeCell="A3" sqref="A3"/>
      <selection pane="topRight" activeCell="W26" sqref="W26"/>
    </sheetView>
  </sheetViews>
  <sheetFormatPr defaultRowHeight="12.75" x14ac:dyDescent="0.2"/>
  <cols>
    <col min="1" max="1" width="3.85546875" bestFit="1" customWidth="1"/>
    <col min="2" max="2" width="7.5703125" bestFit="1" customWidth="1"/>
    <col min="3" max="3" width="29.28515625" customWidth="1"/>
    <col min="13" max="13" width="10" customWidth="1"/>
  </cols>
  <sheetData>
    <row r="4" spans="1:23" ht="13.5" thickBot="1" x14ac:dyDescent="0.25">
      <c r="A4" s="5"/>
      <c r="B4" s="5"/>
      <c r="C4" s="6" t="s">
        <v>9</v>
      </c>
      <c r="D4" t="s">
        <v>25</v>
      </c>
    </row>
    <row r="5" spans="1:23" x14ac:dyDescent="0.2">
      <c r="A5" s="5"/>
      <c r="B5" s="5"/>
      <c r="C5" s="5"/>
      <c r="I5" s="266" t="s">
        <v>97</v>
      </c>
      <c r="J5" s="250"/>
      <c r="K5" s="251"/>
      <c r="L5" s="267" t="s">
        <v>98</v>
      </c>
      <c r="M5" s="268"/>
      <c r="N5" s="269"/>
      <c r="O5" s="266" t="s">
        <v>99</v>
      </c>
      <c r="P5" s="250"/>
      <c r="Q5" s="251"/>
      <c r="R5" s="266" t="s">
        <v>100</v>
      </c>
      <c r="S5" s="250"/>
      <c r="T5" s="251"/>
      <c r="U5" s="266" t="s">
        <v>101</v>
      </c>
      <c r="V5" s="250"/>
      <c r="W5" s="251"/>
    </row>
    <row r="6" spans="1:23" ht="13.5" thickBot="1" x14ac:dyDescent="0.25">
      <c r="A6" s="11" t="s">
        <v>0</v>
      </c>
      <c r="B6" s="12" t="s">
        <v>1</v>
      </c>
      <c r="C6" s="84" t="s">
        <v>2</v>
      </c>
      <c r="D6" s="84" t="s">
        <v>11</v>
      </c>
      <c r="E6" s="84" t="s">
        <v>12</v>
      </c>
      <c r="F6" s="84" t="s">
        <v>13</v>
      </c>
      <c r="G6" s="84" t="s">
        <v>14</v>
      </c>
      <c r="H6" s="85" t="s">
        <v>15</v>
      </c>
      <c r="I6" s="86" t="s">
        <v>16</v>
      </c>
      <c r="J6" s="84" t="s">
        <v>17</v>
      </c>
      <c r="K6" s="87" t="s">
        <v>18</v>
      </c>
      <c r="L6" s="86" t="s">
        <v>16</v>
      </c>
      <c r="M6" s="84" t="s">
        <v>17</v>
      </c>
      <c r="N6" s="87" t="s">
        <v>18</v>
      </c>
      <c r="O6" s="86" t="s">
        <v>16</v>
      </c>
      <c r="P6" s="84" t="s">
        <v>17</v>
      </c>
      <c r="Q6" s="87" t="s">
        <v>18</v>
      </c>
      <c r="R6" s="86" t="s">
        <v>16</v>
      </c>
      <c r="S6" s="84" t="s">
        <v>17</v>
      </c>
      <c r="T6" s="87" t="s">
        <v>18</v>
      </c>
      <c r="U6" s="86" t="s">
        <v>16</v>
      </c>
      <c r="V6" s="84" t="s">
        <v>17</v>
      </c>
      <c r="W6" s="87" t="s">
        <v>18</v>
      </c>
    </row>
    <row r="7" spans="1:23" ht="15.75" x14ac:dyDescent="0.25">
      <c r="A7" s="61">
        <v>1</v>
      </c>
      <c r="B7" s="95" t="s">
        <v>26</v>
      </c>
      <c r="C7" s="96" t="s">
        <v>27</v>
      </c>
      <c r="D7" s="97">
        <f>'SEP''13'!AM7</f>
        <v>100</v>
      </c>
      <c r="E7" s="97">
        <f>'OCT''13'!AL7</f>
        <v>100</v>
      </c>
      <c r="F7" s="97">
        <f>'NOV''13'!AM7</f>
        <v>91.666666666666657</v>
      </c>
      <c r="G7" s="97">
        <f>'DEC''13'!AN7</f>
        <v>100</v>
      </c>
      <c r="H7" s="97">
        <f>'JAN''14'!AM7</f>
        <v>100</v>
      </c>
      <c r="I7" s="98">
        <f>'SEP''13'!AI7</f>
        <v>10</v>
      </c>
      <c r="J7" s="98">
        <f>'SEP''13'!AJ7</f>
        <v>10</v>
      </c>
      <c r="K7" s="99">
        <f>J7/I7</f>
        <v>1</v>
      </c>
      <c r="L7" s="100">
        <f>'SEP''13'!AI7+'OCT''13'!AH7</f>
        <v>24</v>
      </c>
      <c r="M7" s="100">
        <f>'SEP''13'!AJ7+'OCT''13'!AI7</f>
        <v>24</v>
      </c>
      <c r="N7" s="101">
        <f>M7/L7</f>
        <v>1</v>
      </c>
      <c r="O7" s="102">
        <f>'SEP''13'!AI7+'OCT''13'!AH7+'NOV''13'!AI7</f>
        <v>36</v>
      </c>
      <c r="P7" s="102">
        <f>'SEP''13'!AJ7+'OCT''13'!AI7+'NOV''13'!AJ7</f>
        <v>35</v>
      </c>
      <c r="Q7" s="103">
        <f>P7/O7</f>
        <v>0.97222222222222221</v>
      </c>
      <c r="R7" s="104">
        <f>'SEP''13'!AI7+'OCT''13'!AH7+'NOV''13'!AI7+'DEC''13'!AJ7</f>
        <v>47</v>
      </c>
      <c r="S7" s="104">
        <f>'SEP''13'!AJ7+'OCT''13'!AI7+'NOV''13'!AJ7+'DEC''13'!AK7</f>
        <v>46</v>
      </c>
      <c r="T7" s="105">
        <f>S7/R7</f>
        <v>0.97872340425531912</v>
      </c>
      <c r="U7" s="106">
        <f>'SEP''13'!AI7+'OCT''13'!AH7+'NOV''13'!AI7+'DEC''13'!AJ7+'JAN''14'!AI7</f>
        <v>48</v>
      </c>
      <c r="V7" s="106">
        <f>'SEP''13'!AJ7+'OCT''13'!AI7+'NOV''13'!AJ7+'DEC''13'!AK7+'JAN''14'!AJ7</f>
        <v>47</v>
      </c>
      <c r="W7" s="107">
        <f>V7/U7</f>
        <v>0.97916666666666663</v>
      </c>
    </row>
    <row r="8" spans="1:23" ht="15.75" x14ac:dyDescent="0.25">
      <c r="A8" s="46">
        <v>2</v>
      </c>
      <c r="B8" s="88" t="s">
        <v>28</v>
      </c>
      <c r="C8" s="89" t="s">
        <v>29</v>
      </c>
      <c r="D8" s="13">
        <f>'SEP''13'!AM8</f>
        <v>100</v>
      </c>
      <c r="E8" s="13">
        <f>'OCT''13'!AL8</f>
        <v>100</v>
      </c>
      <c r="F8" s="13">
        <f>'NOV''13'!AM8</f>
        <v>100</v>
      </c>
      <c r="G8" s="13">
        <f>'DEC''13'!AN8</f>
        <v>90.909090909090907</v>
      </c>
      <c r="H8" s="13">
        <f>'JAN''14'!AM8</f>
        <v>100</v>
      </c>
      <c r="I8" s="14">
        <f>'SEP''13'!AI8</f>
        <v>10</v>
      </c>
      <c r="J8" s="14">
        <f>'SEP''13'!AJ8</f>
        <v>10</v>
      </c>
      <c r="K8" s="90">
        <f t="shared" ref="K8:K26" si="0">J8/I8</f>
        <v>1</v>
      </c>
      <c r="L8" s="15">
        <f>'SEP''13'!AI8+'OCT''13'!AH8</f>
        <v>24</v>
      </c>
      <c r="M8" s="15">
        <f>'SEP''13'!AJ8+'OCT''13'!AI8</f>
        <v>24</v>
      </c>
      <c r="N8" s="91">
        <f t="shared" ref="N8:N26" si="1">M8/L8</f>
        <v>1</v>
      </c>
      <c r="O8" s="16">
        <f>'SEP''13'!AI8+'OCT''13'!AH8+'NOV''13'!AI8</f>
        <v>36</v>
      </c>
      <c r="P8" s="16">
        <f>'SEP''13'!AJ8+'OCT''13'!AI8+'NOV''13'!AJ8</f>
        <v>36</v>
      </c>
      <c r="Q8" s="92">
        <f t="shared" ref="Q8:Q26" si="2">P8/O8</f>
        <v>1</v>
      </c>
      <c r="R8" s="17">
        <f>'SEP''13'!AI8+'OCT''13'!AH8+'NOV''13'!AI8+'DEC''13'!AJ8</f>
        <v>47</v>
      </c>
      <c r="S8" s="17">
        <f>'SEP''13'!AJ8+'OCT''13'!AI8+'NOV''13'!AJ8+'DEC''13'!AK8</f>
        <v>46</v>
      </c>
      <c r="T8" s="93">
        <f t="shared" ref="T8:T26" si="3">S8/R8</f>
        <v>0.97872340425531912</v>
      </c>
      <c r="U8" s="18">
        <f>'SEP''13'!AI8+'OCT''13'!AH8+'NOV''13'!AI8+'DEC''13'!AJ8+'JAN''14'!AI8</f>
        <v>48</v>
      </c>
      <c r="V8" s="18">
        <f>'SEP''13'!AJ8+'OCT''13'!AI8+'NOV''13'!AJ8+'DEC''13'!AK8+'JAN''14'!AJ8</f>
        <v>47</v>
      </c>
      <c r="W8" s="19">
        <f t="shared" ref="W8:W26" si="4">V8/U8</f>
        <v>0.97916666666666663</v>
      </c>
    </row>
    <row r="9" spans="1:23" ht="15.75" x14ac:dyDescent="0.25">
      <c r="A9" s="46">
        <v>3</v>
      </c>
      <c r="B9" s="94" t="s">
        <v>30</v>
      </c>
      <c r="C9" s="89" t="s">
        <v>31</v>
      </c>
      <c r="D9" s="13">
        <f>'SEP''13'!AM9</f>
        <v>100</v>
      </c>
      <c r="E9" s="13">
        <f>'OCT''13'!AL9</f>
        <v>100</v>
      </c>
      <c r="F9" s="13">
        <f>'NOV''13'!AM9</f>
        <v>100</v>
      </c>
      <c r="G9" s="13">
        <f>'DEC''13'!AN9</f>
        <v>100</v>
      </c>
      <c r="H9" s="13">
        <f>'JAN''14'!AM9</f>
        <v>100</v>
      </c>
      <c r="I9" s="14">
        <f>'SEP''13'!AI9</f>
        <v>10</v>
      </c>
      <c r="J9" s="14">
        <f>'SEP''13'!AJ9</f>
        <v>10</v>
      </c>
      <c r="K9" s="90">
        <f t="shared" si="0"/>
        <v>1</v>
      </c>
      <c r="L9" s="15">
        <f>'SEP''13'!AI9+'OCT''13'!AH9</f>
        <v>24</v>
      </c>
      <c r="M9" s="15">
        <f>'SEP''13'!AJ9+'OCT''13'!AI9</f>
        <v>24</v>
      </c>
      <c r="N9" s="91">
        <f t="shared" si="1"/>
        <v>1</v>
      </c>
      <c r="O9" s="16">
        <f>'SEP''13'!AI9+'OCT''13'!AH9+'NOV''13'!AI9</f>
        <v>36</v>
      </c>
      <c r="P9" s="16">
        <f>'SEP''13'!AJ9+'OCT''13'!AI9+'NOV''13'!AJ9</f>
        <v>36</v>
      </c>
      <c r="Q9" s="92">
        <f t="shared" si="2"/>
        <v>1</v>
      </c>
      <c r="R9" s="17">
        <f>'SEP''13'!AI9+'OCT''13'!AH9+'NOV''13'!AI9+'DEC''13'!AJ9</f>
        <v>47</v>
      </c>
      <c r="S9" s="17">
        <f>'SEP''13'!AJ9+'OCT''13'!AI9+'NOV''13'!AJ9+'DEC''13'!AK9</f>
        <v>47</v>
      </c>
      <c r="T9" s="93">
        <f t="shared" si="3"/>
        <v>1</v>
      </c>
      <c r="U9" s="18">
        <f>'SEP''13'!AI9+'OCT''13'!AH9+'NOV''13'!AI9+'DEC''13'!AJ9+'JAN''14'!AI9</f>
        <v>48</v>
      </c>
      <c r="V9" s="18">
        <f>'SEP''13'!AJ9+'OCT''13'!AI9+'NOV''13'!AJ9+'DEC''13'!AK9+'JAN''14'!AJ9</f>
        <v>48</v>
      </c>
      <c r="W9" s="19">
        <f t="shared" si="4"/>
        <v>1</v>
      </c>
    </row>
    <row r="10" spans="1:23" ht="15.75" x14ac:dyDescent="0.25">
      <c r="A10" s="46">
        <v>4</v>
      </c>
      <c r="B10" s="94" t="s">
        <v>32</v>
      </c>
      <c r="C10" s="89" t="s">
        <v>33</v>
      </c>
      <c r="D10" s="13">
        <f>'SEP''13'!AM10</f>
        <v>100</v>
      </c>
      <c r="E10" s="13">
        <f>'OCT''13'!AL10</f>
        <v>100</v>
      </c>
      <c r="F10" s="13">
        <f>'NOV''13'!AM10</f>
        <v>75</v>
      </c>
      <c r="G10" s="13">
        <f>'DEC''13'!AN10</f>
        <v>100</v>
      </c>
      <c r="H10" s="13">
        <f>'JAN''14'!AM10</f>
        <v>100</v>
      </c>
      <c r="I10" s="14">
        <f>'SEP''13'!AI10</f>
        <v>10</v>
      </c>
      <c r="J10" s="14">
        <f>'SEP''13'!AJ10</f>
        <v>10</v>
      </c>
      <c r="K10" s="90">
        <f t="shared" si="0"/>
        <v>1</v>
      </c>
      <c r="L10" s="15">
        <f>'SEP''13'!AI10+'OCT''13'!AH10</f>
        <v>24</v>
      </c>
      <c r="M10" s="15">
        <f>'SEP''13'!AJ10+'OCT''13'!AI10</f>
        <v>24</v>
      </c>
      <c r="N10" s="91">
        <f t="shared" si="1"/>
        <v>1</v>
      </c>
      <c r="O10" s="16">
        <f>'SEP''13'!AI10+'OCT''13'!AH10+'NOV''13'!AI10</f>
        <v>36</v>
      </c>
      <c r="P10" s="16">
        <f>'SEP''13'!AJ10+'OCT''13'!AI10+'NOV''13'!AJ10</f>
        <v>33</v>
      </c>
      <c r="Q10" s="92">
        <f t="shared" si="2"/>
        <v>0.91666666666666663</v>
      </c>
      <c r="R10" s="17">
        <f>'SEP''13'!AI10+'OCT''13'!AH10+'NOV''13'!AI10+'DEC''13'!AJ10</f>
        <v>47</v>
      </c>
      <c r="S10" s="17">
        <f>'SEP''13'!AJ10+'OCT''13'!AI10+'NOV''13'!AJ10+'DEC''13'!AK10</f>
        <v>44</v>
      </c>
      <c r="T10" s="93">
        <f t="shared" si="3"/>
        <v>0.93617021276595747</v>
      </c>
      <c r="U10" s="18">
        <f>'SEP''13'!AI10+'OCT''13'!AH10+'NOV''13'!AI10+'DEC''13'!AJ10+'JAN''14'!AI10</f>
        <v>48</v>
      </c>
      <c r="V10" s="18">
        <f>'SEP''13'!AJ10+'OCT''13'!AI10+'NOV''13'!AJ10+'DEC''13'!AK10+'JAN''14'!AJ10</f>
        <v>45</v>
      </c>
      <c r="W10" s="19">
        <f t="shared" si="4"/>
        <v>0.9375</v>
      </c>
    </row>
    <row r="11" spans="1:23" ht="15.75" x14ac:dyDescent="0.25">
      <c r="A11" s="46">
        <v>5</v>
      </c>
      <c r="B11" s="88" t="s">
        <v>34</v>
      </c>
      <c r="C11" s="89" t="s">
        <v>35</v>
      </c>
      <c r="D11" s="13">
        <f>'SEP''13'!AM11</f>
        <v>100</v>
      </c>
      <c r="E11" s="13">
        <f>'OCT''13'!AL11</f>
        <v>100</v>
      </c>
      <c r="F11" s="13">
        <f>'NOV''13'!AM11</f>
        <v>100</v>
      </c>
      <c r="G11" s="13">
        <f>'DEC''13'!AN11</f>
        <v>100</v>
      </c>
      <c r="H11" s="13">
        <f>'JAN''14'!AM11</f>
        <v>100</v>
      </c>
      <c r="I11" s="14">
        <f>'SEP''13'!AI11</f>
        <v>10</v>
      </c>
      <c r="J11" s="14">
        <f>'SEP''13'!AJ11</f>
        <v>10</v>
      </c>
      <c r="K11" s="90">
        <f t="shared" si="0"/>
        <v>1</v>
      </c>
      <c r="L11" s="15">
        <f>'SEP''13'!AI11+'OCT''13'!AH11</f>
        <v>24</v>
      </c>
      <c r="M11" s="15">
        <f>'SEP''13'!AJ11+'OCT''13'!AI11</f>
        <v>24</v>
      </c>
      <c r="N11" s="91">
        <f t="shared" si="1"/>
        <v>1</v>
      </c>
      <c r="O11" s="16">
        <f>'SEP''13'!AI11+'OCT''13'!AH11+'NOV''13'!AI11</f>
        <v>36</v>
      </c>
      <c r="P11" s="16">
        <f>'SEP''13'!AJ11+'OCT''13'!AI11+'NOV''13'!AJ11</f>
        <v>36</v>
      </c>
      <c r="Q11" s="92">
        <f t="shared" si="2"/>
        <v>1</v>
      </c>
      <c r="R11" s="17">
        <f>'SEP''13'!AI11+'OCT''13'!AH11+'NOV''13'!AI11+'DEC''13'!AJ11</f>
        <v>47</v>
      </c>
      <c r="S11" s="17">
        <f>'SEP''13'!AJ11+'OCT''13'!AI11+'NOV''13'!AJ11+'DEC''13'!AK11</f>
        <v>47</v>
      </c>
      <c r="T11" s="93">
        <f t="shared" si="3"/>
        <v>1</v>
      </c>
      <c r="U11" s="18">
        <f>'SEP''13'!AI11+'OCT''13'!AH11+'NOV''13'!AI11+'DEC''13'!AJ11+'JAN''14'!AI11</f>
        <v>48</v>
      </c>
      <c r="V11" s="18">
        <f>'SEP''13'!AJ11+'OCT''13'!AI11+'NOV''13'!AJ11+'DEC''13'!AK11+'JAN''14'!AJ11</f>
        <v>48</v>
      </c>
      <c r="W11" s="19">
        <f t="shared" si="4"/>
        <v>1</v>
      </c>
    </row>
    <row r="12" spans="1:23" ht="15.75" x14ac:dyDescent="0.25">
      <c r="A12" s="46">
        <v>6</v>
      </c>
      <c r="B12" s="94" t="s">
        <v>36</v>
      </c>
      <c r="C12" s="89" t="s">
        <v>37</v>
      </c>
      <c r="D12" s="13">
        <f>'SEP''13'!AM12</f>
        <v>100</v>
      </c>
      <c r="E12" s="13">
        <f>'OCT''13'!AL12</f>
        <v>85.714285714285708</v>
      </c>
      <c r="F12" s="13">
        <f>'NOV''13'!AM12</f>
        <v>75</v>
      </c>
      <c r="G12" s="13">
        <f>'DEC''13'!AN12</f>
        <v>90.909090909090907</v>
      </c>
      <c r="H12" s="13">
        <f>'JAN''14'!AM12</f>
        <v>0</v>
      </c>
      <c r="I12" s="14">
        <f>'SEP''13'!AI12</f>
        <v>10</v>
      </c>
      <c r="J12" s="14">
        <f>'SEP''13'!AJ12</f>
        <v>10</v>
      </c>
      <c r="K12" s="90">
        <f t="shared" si="0"/>
        <v>1</v>
      </c>
      <c r="L12" s="15">
        <f>'SEP''13'!AI12+'OCT''13'!AH12</f>
        <v>24</v>
      </c>
      <c r="M12" s="15">
        <f>'SEP''13'!AJ12+'OCT''13'!AI12</f>
        <v>22</v>
      </c>
      <c r="N12" s="91">
        <f t="shared" si="1"/>
        <v>0.91666666666666663</v>
      </c>
      <c r="O12" s="16">
        <f>'SEP''13'!AI12+'OCT''13'!AH12+'NOV''13'!AI12</f>
        <v>36</v>
      </c>
      <c r="P12" s="16">
        <f>'SEP''13'!AJ12+'OCT''13'!AI12+'NOV''13'!AJ12</f>
        <v>31</v>
      </c>
      <c r="Q12" s="92">
        <f t="shared" si="2"/>
        <v>0.86111111111111116</v>
      </c>
      <c r="R12" s="17">
        <f>'SEP''13'!AI12+'OCT''13'!AH12+'NOV''13'!AI12+'DEC''13'!AJ12</f>
        <v>47</v>
      </c>
      <c r="S12" s="17">
        <f>'SEP''13'!AJ12+'OCT''13'!AI12+'NOV''13'!AJ12+'DEC''13'!AK12</f>
        <v>41</v>
      </c>
      <c r="T12" s="93">
        <f t="shared" si="3"/>
        <v>0.87234042553191493</v>
      </c>
      <c r="U12" s="18">
        <f>'SEP''13'!AI12+'OCT''13'!AH12+'NOV''13'!AI12+'DEC''13'!AJ12+'JAN''14'!AI12</f>
        <v>48</v>
      </c>
      <c r="V12" s="18">
        <f>'SEP''13'!AJ12+'OCT''13'!AI12+'NOV''13'!AJ12+'DEC''13'!AK12+'JAN''14'!AJ12</f>
        <v>41</v>
      </c>
      <c r="W12" s="19">
        <f t="shared" si="4"/>
        <v>0.85416666666666663</v>
      </c>
    </row>
    <row r="13" spans="1:23" ht="15.75" x14ac:dyDescent="0.25">
      <c r="A13" s="46">
        <v>7</v>
      </c>
      <c r="B13" s="94" t="s">
        <v>38</v>
      </c>
      <c r="C13" s="89" t="s">
        <v>39</v>
      </c>
      <c r="D13" s="13">
        <f>'SEP''13'!AM13</f>
        <v>90</v>
      </c>
      <c r="E13" s="13">
        <f>'OCT''13'!AL13</f>
        <v>100</v>
      </c>
      <c r="F13" s="13">
        <f>'NOV''13'!AM13</f>
        <v>75</v>
      </c>
      <c r="G13" s="13">
        <f>'DEC''13'!AN13</f>
        <v>100</v>
      </c>
      <c r="H13" s="13">
        <f>'JAN''14'!AM13</f>
        <v>100</v>
      </c>
      <c r="I13" s="14">
        <f>'SEP''13'!AI13</f>
        <v>10</v>
      </c>
      <c r="J13" s="14">
        <f>'SEP''13'!AJ13</f>
        <v>9</v>
      </c>
      <c r="K13" s="90">
        <f t="shared" si="0"/>
        <v>0.9</v>
      </c>
      <c r="L13" s="15">
        <f>'SEP''13'!AI13+'OCT''13'!AH13</f>
        <v>24</v>
      </c>
      <c r="M13" s="15">
        <f>'SEP''13'!AJ13+'OCT''13'!AI13</f>
        <v>23</v>
      </c>
      <c r="N13" s="91">
        <f t="shared" si="1"/>
        <v>0.95833333333333337</v>
      </c>
      <c r="O13" s="16">
        <f>'SEP''13'!AI13+'OCT''13'!AH13+'NOV''13'!AI13</f>
        <v>36</v>
      </c>
      <c r="P13" s="16">
        <f>'SEP''13'!AJ13+'OCT''13'!AI13+'NOV''13'!AJ13</f>
        <v>32</v>
      </c>
      <c r="Q13" s="92">
        <f t="shared" si="2"/>
        <v>0.88888888888888884</v>
      </c>
      <c r="R13" s="17">
        <f>'SEP''13'!AI13+'OCT''13'!AH13+'NOV''13'!AI13+'DEC''13'!AJ13</f>
        <v>47</v>
      </c>
      <c r="S13" s="17">
        <f>'SEP''13'!AJ13+'OCT''13'!AI13+'NOV''13'!AJ13+'DEC''13'!AK13</f>
        <v>43</v>
      </c>
      <c r="T13" s="93">
        <f t="shared" si="3"/>
        <v>0.91489361702127658</v>
      </c>
      <c r="U13" s="18">
        <f>'SEP''13'!AI13+'OCT''13'!AH13+'NOV''13'!AI13+'DEC''13'!AJ13+'JAN''14'!AI13</f>
        <v>48</v>
      </c>
      <c r="V13" s="18">
        <f>'SEP''13'!AJ13+'OCT''13'!AI13+'NOV''13'!AJ13+'DEC''13'!AK13+'JAN''14'!AJ13</f>
        <v>44</v>
      </c>
      <c r="W13" s="19">
        <f t="shared" si="4"/>
        <v>0.91666666666666663</v>
      </c>
    </row>
    <row r="14" spans="1:23" ht="15.75" x14ac:dyDescent="0.25">
      <c r="A14" s="46">
        <v>8</v>
      </c>
      <c r="B14" s="94" t="s">
        <v>40</v>
      </c>
      <c r="C14" s="89" t="s">
        <v>41</v>
      </c>
      <c r="D14" s="13">
        <f>'SEP''13'!AM14</f>
        <v>100</v>
      </c>
      <c r="E14" s="13">
        <f>'OCT''13'!AL14</f>
        <v>85.714285714285708</v>
      </c>
      <c r="F14" s="13">
        <f>'NOV''13'!AM14</f>
        <v>75</v>
      </c>
      <c r="G14" s="13">
        <f>'DEC''13'!AN14</f>
        <v>72.727272727272734</v>
      </c>
      <c r="H14" s="13">
        <f>'JAN''14'!AM14</f>
        <v>100</v>
      </c>
      <c r="I14" s="14">
        <f>'SEP''13'!AI14</f>
        <v>10</v>
      </c>
      <c r="J14" s="14">
        <f>'SEP''13'!AJ14</f>
        <v>10</v>
      </c>
      <c r="K14" s="90">
        <f t="shared" si="0"/>
        <v>1</v>
      </c>
      <c r="L14" s="15">
        <f>'SEP''13'!AI14+'OCT''13'!AH14</f>
        <v>24</v>
      </c>
      <c r="M14" s="15">
        <f>'SEP''13'!AJ14+'OCT''13'!AI14</f>
        <v>22</v>
      </c>
      <c r="N14" s="91">
        <f t="shared" si="1"/>
        <v>0.91666666666666663</v>
      </c>
      <c r="O14" s="16">
        <f>'SEP''13'!AI14+'OCT''13'!AH14+'NOV''13'!AI14</f>
        <v>36</v>
      </c>
      <c r="P14" s="16">
        <f>'SEP''13'!AJ14+'OCT''13'!AI14+'NOV''13'!AJ14</f>
        <v>31</v>
      </c>
      <c r="Q14" s="92">
        <f t="shared" si="2"/>
        <v>0.86111111111111116</v>
      </c>
      <c r="R14" s="17">
        <f>'SEP''13'!AI14+'OCT''13'!AH14+'NOV''13'!AI14+'DEC''13'!AJ14</f>
        <v>47</v>
      </c>
      <c r="S14" s="17">
        <f>'SEP''13'!AJ14+'OCT''13'!AI14+'NOV''13'!AJ14+'DEC''13'!AK14</f>
        <v>39</v>
      </c>
      <c r="T14" s="93">
        <f t="shared" si="3"/>
        <v>0.82978723404255317</v>
      </c>
      <c r="U14" s="18">
        <f>'SEP''13'!AI14+'OCT''13'!AH14+'NOV''13'!AI14+'DEC''13'!AJ14+'JAN''14'!AI14</f>
        <v>48</v>
      </c>
      <c r="V14" s="18">
        <f>'SEP''13'!AJ14+'OCT''13'!AI14+'NOV''13'!AJ14+'DEC''13'!AK14+'JAN''14'!AJ14</f>
        <v>40</v>
      </c>
      <c r="W14" s="19">
        <f t="shared" si="4"/>
        <v>0.83333333333333337</v>
      </c>
    </row>
    <row r="15" spans="1:23" ht="15.75" x14ac:dyDescent="0.25">
      <c r="A15" s="46">
        <v>9</v>
      </c>
      <c r="B15" s="94" t="s">
        <v>42</v>
      </c>
      <c r="C15" s="89" t="s">
        <v>43</v>
      </c>
      <c r="D15" s="13">
        <f>'SEP''13'!AM15</f>
        <v>100</v>
      </c>
      <c r="E15" s="13">
        <f>'OCT''13'!AL15</f>
        <v>92.857142857142861</v>
      </c>
      <c r="F15" s="13">
        <f>'NOV''13'!AM15</f>
        <v>100</v>
      </c>
      <c r="G15" s="13">
        <f>'DEC''13'!AN15</f>
        <v>100</v>
      </c>
      <c r="H15" s="13">
        <f>'JAN''14'!AM15</f>
        <v>0</v>
      </c>
      <c r="I15" s="14">
        <f>'SEP''13'!AI15</f>
        <v>10</v>
      </c>
      <c r="J15" s="14">
        <f>'SEP''13'!AJ15</f>
        <v>10</v>
      </c>
      <c r="K15" s="90">
        <f t="shared" si="0"/>
        <v>1</v>
      </c>
      <c r="L15" s="15">
        <f>'SEP''13'!AI15+'OCT''13'!AH15</f>
        <v>24</v>
      </c>
      <c r="M15" s="15">
        <f>'SEP''13'!AJ15+'OCT''13'!AI15</f>
        <v>23</v>
      </c>
      <c r="N15" s="91">
        <f t="shared" si="1"/>
        <v>0.95833333333333337</v>
      </c>
      <c r="O15" s="16">
        <f>'SEP''13'!AI15+'OCT''13'!AH15+'NOV''13'!AI15</f>
        <v>36</v>
      </c>
      <c r="P15" s="16">
        <f>'SEP''13'!AJ15+'OCT''13'!AI15+'NOV''13'!AJ15</f>
        <v>35</v>
      </c>
      <c r="Q15" s="92">
        <f t="shared" si="2"/>
        <v>0.97222222222222221</v>
      </c>
      <c r="R15" s="17">
        <f>'SEP''13'!AI15+'OCT''13'!AH15+'NOV''13'!AI15+'DEC''13'!AJ15</f>
        <v>47</v>
      </c>
      <c r="S15" s="17">
        <f>'SEP''13'!AJ15+'OCT''13'!AI15+'NOV''13'!AJ15+'DEC''13'!AK15</f>
        <v>46</v>
      </c>
      <c r="T15" s="93">
        <f t="shared" si="3"/>
        <v>0.97872340425531912</v>
      </c>
      <c r="U15" s="18">
        <f>'SEP''13'!AI15+'OCT''13'!AH15+'NOV''13'!AI15+'DEC''13'!AJ15+'JAN''14'!AI15</f>
        <v>48</v>
      </c>
      <c r="V15" s="18">
        <f>'SEP''13'!AJ15+'OCT''13'!AI15+'NOV''13'!AJ15+'DEC''13'!AK15+'JAN''14'!AJ15</f>
        <v>46</v>
      </c>
      <c r="W15" s="19">
        <f t="shared" si="4"/>
        <v>0.95833333333333337</v>
      </c>
    </row>
    <row r="16" spans="1:23" ht="15.75" x14ac:dyDescent="0.25">
      <c r="A16" s="46">
        <v>10</v>
      </c>
      <c r="B16" s="88" t="s">
        <v>44</v>
      </c>
      <c r="C16" s="89" t="s">
        <v>45</v>
      </c>
      <c r="D16" s="13">
        <f>'SEP''13'!AM16</f>
        <v>100</v>
      </c>
      <c r="E16" s="13">
        <f>'OCT''13'!AL16</f>
        <v>100</v>
      </c>
      <c r="F16" s="13">
        <f>'NOV''13'!AM16</f>
        <v>100</v>
      </c>
      <c r="G16" s="13">
        <f>'DEC''13'!AN16</f>
        <v>90.909090909090907</v>
      </c>
      <c r="H16" s="13">
        <f>'JAN''14'!AM16</f>
        <v>100</v>
      </c>
      <c r="I16" s="14">
        <f>'SEP''13'!AI16</f>
        <v>10</v>
      </c>
      <c r="J16" s="14">
        <f>'SEP''13'!AJ16</f>
        <v>10</v>
      </c>
      <c r="K16" s="90">
        <f t="shared" si="0"/>
        <v>1</v>
      </c>
      <c r="L16" s="15">
        <f>'SEP''13'!AI16+'OCT''13'!AH16</f>
        <v>24</v>
      </c>
      <c r="M16" s="15">
        <f>'SEP''13'!AJ16+'OCT''13'!AI16</f>
        <v>24</v>
      </c>
      <c r="N16" s="91">
        <f t="shared" si="1"/>
        <v>1</v>
      </c>
      <c r="O16" s="16">
        <f>'SEP''13'!AI16+'OCT''13'!AH16+'NOV''13'!AI16</f>
        <v>36</v>
      </c>
      <c r="P16" s="16">
        <f>'SEP''13'!AJ16+'OCT''13'!AI16+'NOV''13'!AJ16</f>
        <v>36</v>
      </c>
      <c r="Q16" s="92">
        <f t="shared" si="2"/>
        <v>1</v>
      </c>
      <c r="R16" s="17">
        <f>'SEP''13'!AI16+'OCT''13'!AH16+'NOV''13'!AI16+'DEC''13'!AJ16</f>
        <v>47</v>
      </c>
      <c r="S16" s="17">
        <f>'SEP''13'!AJ16+'OCT''13'!AI16+'NOV''13'!AJ16+'DEC''13'!AK16</f>
        <v>46</v>
      </c>
      <c r="T16" s="93">
        <f t="shared" si="3"/>
        <v>0.97872340425531912</v>
      </c>
      <c r="U16" s="18">
        <f>'SEP''13'!AI16+'OCT''13'!AH16+'NOV''13'!AI16+'DEC''13'!AJ16+'JAN''14'!AI16</f>
        <v>48</v>
      </c>
      <c r="V16" s="18">
        <f>'SEP''13'!AJ16+'OCT''13'!AI16+'NOV''13'!AJ16+'DEC''13'!AK16+'JAN''14'!AJ16</f>
        <v>47</v>
      </c>
      <c r="W16" s="19">
        <f t="shared" si="4"/>
        <v>0.97916666666666663</v>
      </c>
    </row>
    <row r="17" spans="1:23" ht="15.75" x14ac:dyDescent="0.25">
      <c r="A17" s="46">
        <v>11</v>
      </c>
      <c r="B17" s="94" t="s">
        <v>46</v>
      </c>
      <c r="C17" s="89" t="s">
        <v>47</v>
      </c>
      <c r="D17" s="13">
        <f>'SEP''13'!AM17</f>
        <v>70</v>
      </c>
      <c r="E17" s="13">
        <f>'OCT''13'!AL17</f>
        <v>92.857142857142861</v>
      </c>
      <c r="F17" s="13">
        <f>'NOV''13'!AM17</f>
        <v>91.666666666666657</v>
      </c>
      <c r="G17" s="13">
        <f>'DEC''13'!AN17</f>
        <v>90.909090909090907</v>
      </c>
      <c r="H17" s="13">
        <f>'JAN''14'!AM17</f>
        <v>100</v>
      </c>
      <c r="I17" s="14">
        <f>'SEP''13'!AI17</f>
        <v>10</v>
      </c>
      <c r="J17" s="14">
        <f>'SEP''13'!AJ17</f>
        <v>7</v>
      </c>
      <c r="K17" s="90">
        <f t="shared" si="0"/>
        <v>0.7</v>
      </c>
      <c r="L17" s="15">
        <f>'SEP''13'!AI17+'OCT''13'!AH17</f>
        <v>24</v>
      </c>
      <c r="M17" s="15">
        <f>'SEP''13'!AJ17+'OCT''13'!AI17</f>
        <v>20</v>
      </c>
      <c r="N17" s="91">
        <f t="shared" si="1"/>
        <v>0.83333333333333337</v>
      </c>
      <c r="O17" s="16">
        <f>'SEP''13'!AI17+'OCT''13'!AH17+'NOV''13'!AI17</f>
        <v>36</v>
      </c>
      <c r="P17" s="16">
        <f>'SEP''13'!AJ17+'OCT''13'!AI17+'NOV''13'!AJ17</f>
        <v>31</v>
      </c>
      <c r="Q17" s="92">
        <f t="shared" si="2"/>
        <v>0.86111111111111116</v>
      </c>
      <c r="R17" s="17">
        <f>'SEP''13'!AI17+'OCT''13'!AH17+'NOV''13'!AI17+'DEC''13'!AJ17</f>
        <v>47</v>
      </c>
      <c r="S17" s="17">
        <f>'SEP''13'!AJ17+'OCT''13'!AI17+'NOV''13'!AJ17+'DEC''13'!AK17</f>
        <v>41</v>
      </c>
      <c r="T17" s="93">
        <f t="shared" si="3"/>
        <v>0.87234042553191493</v>
      </c>
      <c r="U17" s="18">
        <f>'SEP''13'!AI17+'OCT''13'!AH17+'NOV''13'!AI17+'DEC''13'!AJ17+'JAN''14'!AI17</f>
        <v>48</v>
      </c>
      <c r="V17" s="18">
        <f>'SEP''13'!AJ17+'OCT''13'!AI17+'NOV''13'!AJ17+'DEC''13'!AK17+'JAN''14'!AJ17</f>
        <v>42</v>
      </c>
      <c r="W17" s="19">
        <f t="shared" si="4"/>
        <v>0.875</v>
      </c>
    </row>
    <row r="18" spans="1:23" ht="15.75" x14ac:dyDescent="0.25">
      <c r="A18" s="46">
        <v>12</v>
      </c>
      <c r="B18" s="94" t="s">
        <v>48</v>
      </c>
      <c r="C18" s="89" t="s">
        <v>49</v>
      </c>
      <c r="D18" s="13">
        <f>'SEP''13'!AM18</f>
        <v>90</v>
      </c>
      <c r="E18" s="13">
        <f>'OCT''13'!AL18</f>
        <v>92.857142857142861</v>
      </c>
      <c r="F18" s="13">
        <f>'NOV''13'!AM18</f>
        <v>91.666666666666657</v>
      </c>
      <c r="G18" s="13">
        <f>'DEC''13'!AN18</f>
        <v>100</v>
      </c>
      <c r="H18" s="13">
        <f>'JAN''14'!AM18</f>
        <v>100</v>
      </c>
      <c r="I18" s="14">
        <f>'SEP''13'!AI18</f>
        <v>10</v>
      </c>
      <c r="J18" s="14">
        <f>'SEP''13'!AJ18</f>
        <v>9</v>
      </c>
      <c r="K18" s="90">
        <f t="shared" si="0"/>
        <v>0.9</v>
      </c>
      <c r="L18" s="15">
        <f>'SEP''13'!AI18+'OCT''13'!AH18</f>
        <v>24</v>
      </c>
      <c r="M18" s="15">
        <f>'SEP''13'!AJ18+'OCT''13'!AI18</f>
        <v>22</v>
      </c>
      <c r="N18" s="91">
        <f t="shared" si="1"/>
        <v>0.91666666666666663</v>
      </c>
      <c r="O18" s="16">
        <f>'SEP''13'!AI18+'OCT''13'!AH18+'NOV''13'!AI18</f>
        <v>36</v>
      </c>
      <c r="P18" s="16">
        <f>'SEP''13'!AJ18+'OCT''13'!AI18+'NOV''13'!AJ18</f>
        <v>33</v>
      </c>
      <c r="Q18" s="92">
        <f t="shared" si="2"/>
        <v>0.91666666666666663</v>
      </c>
      <c r="R18" s="17">
        <f>'SEP''13'!AI18+'OCT''13'!AH18+'NOV''13'!AI18+'DEC''13'!AJ18</f>
        <v>47</v>
      </c>
      <c r="S18" s="17">
        <f>'SEP''13'!AJ18+'OCT''13'!AI18+'NOV''13'!AJ18+'DEC''13'!AK18</f>
        <v>44</v>
      </c>
      <c r="T18" s="93">
        <f t="shared" si="3"/>
        <v>0.93617021276595747</v>
      </c>
      <c r="U18" s="18">
        <f>'SEP''13'!AI18+'OCT''13'!AH18+'NOV''13'!AI18+'DEC''13'!AJ18+'JAN''14'!AI18</f>
        <v>48</v>
      </c>
      <c r="V18" s="18">
        <f>'SEP''13'!AJ18+'OCT''13'!AI18+'NOV''13'!AJ18+'DEC''13'!AK18+'JAN''14'!AJ18</f>
        <v>45</v>
      </c>
      <c r="W18" s="19">
        <f t="shared" si="4"/>
        <v>0.9375</v>
      </c>
    </row>
    <row r="19" spans="1:23" ht="15.75" x14ac:dyDescent="0.25">
      <c r="A19" s="46">
        <v>13</v>
      </c>
      <c r="B19" s="94" t="s">
        <v>50</v>
      </c>
      <c r="C19" s="89" t="s">
        <v>51</v>
      </c>
      <c r="D19" s="13">
        <f>'SEP''13'!AM19</f>
        <v>100</v>
      </c>
      <c r="E19" s="13">
        <f>'OCT''13'!AL19</f>
        <v>100</v>
      </c>
      <c r="F19" s="13">
        <f>'NOV''13'!AM19</f>
        <v>75</v>
      </c>
      <c r="G19" s="13">
        <f>'DEC''13'!AN19</f>
        <v>100</v>
      </c>
      <c r="H19" s="13">
        <f>'JAN''14'!AM19</f>
        <v>100</v>
      </c>
      <c r="I19" s="14">
        <f>'SEP''13'!AI19</f>
        <v>10</v>
      </c>
      <c r="J19" s="14">
        <f>'SEP''13'!AJ19</f>
        <v>10</v>
      </c>
      <c r="K19" s="90">
        <f t="shared" si="0"/>
        <v>1</v>
      </c>
      <c r="L19" s="15">
        <f>'SEP''13'!AI19+'OCT''13'!AH19</f>
        <v>24</v>
      </c>
      <c r="M19" s="15">
        <f>'SEP''13'!AJ19+'OCT''13'!AI19</f>
        <v>24</v>
      </c>
      <c r="N19" s="91">
        <f t="shared" si="1"/>
        <v>1</v>
      </c>
      <c r="O19" s="16">
        <f>'SEP''13'!AI19+'OCT''13'!AH19+'NOV''13'!AI19</f>
        <v>36</v>
      </c>
      <c r="P19" s="16">
        <f>'SEP''13'!AJ19+'OCT''13'!AI19+'NOV''13'!AJ19</f>
        <v>33</v>
      </c>
      <c r="Q19" s="92">
        <f t="shared" si="2"/>
        <v>0.91666666666666663</v>
      </c>
      <c r="R19" s="17">
        <f>'SEP''13'!AI19+'OCT''13'!AH19+'NOV''13'!AI19+'DEC''13'!AJ19</f>
        <v>47</v>
      </c>
      <c r="S19" s="17">
        <f>'SEP''13'!AJ19+'OCT''13'!AI19+'NOV''13'!AJ19+'DEC''13'!AK19</f>
        <v>44</v>
      </c>
      <c r="T19" s="93">
        <f t="shared" si="3"/>
        <v>0.93617021276595747</v>
      </c>
      <c r="U19" s="18">
        <f>'SEP''13'!AI19+'OCT''13'!AH19+'NOV''13'!AI19+'DEC''13'!AJ19+'JAN''14'!AI19</f>
        <v>48</v>
      </c>
      <c r="V19" s="18">
        <f>'SEP''13'!AJ19+'OCT''13'!AI19+'NOV''13'!AJ19+'DEC''13'!AK19+'JAN''14'!AJ19</f>
        <v>45</v>
      </c>
      <c r="W19" s="19">
        <f t="shared" si="4"/>
        <v>0.9375</v>
      </c>
    </row>
    <row r="20" spans="1:23" ht="15.75" x14ac:dyDescent="0.25">
      <c r="A20" s="46">
        <v>14</v>
      </c>
      <c r="B20" s="94" t="s">
        <v>52</v>
      </c>
      <c r="C20" s="89" t="s">
        <v>53</v>
      </c>
      <c r="D20" s="13">
        <f>'SEP''13'!AM20</f>
        <v>100</v>
      </c>
      <c r="E20" s="13">
        <f>'OCT''13'!AL20</f>
        <v>92.857142857142861</v>
      </c>
      <c r="F20" s="13">
        <f>'NOV''13'!AM20</f>
        <v>91.666666666666657</v>
      </c>
      <c r="G20" s="13">
        <f>'DEC''13'!AN20</f>
        <v>90.909090909090907</v>
      </c>
      <c r="H20" s="13">
        <f>'JAN''14'!AM20</f>
        <v>100</v>
      </c>
      <c r="I20" s="14">
        <f>'SEP''13'!AI20</f>
        <v>10</v>
      </c>
      <c r="J20" s="14">
        <f>'SEP''13'!AJ20</f>
        <v>10</v>
      </c>
      <c r="K20" s="90">
        <f t="shared" si="0"/>
        <v>1</v>
      </c>
      <c r="L20" s="15">
        <f>'SEP''13'!AI20+'OCT''13'!AH20</f>
        <v>24</v>
      </c>
      <c r="M20" s="15">
        <f>'SEP''13'!AJ20+'OCT''13'!AI20</f>
        <v>23</v>
      </c>
      <c r="N20" s="91">
        <f t="shared" si="1"/>
        <v>0.95833333333333337</v>
      </c>
      <c r="O20" s="16">
        <f>'SEP''13'!AI20+'OCT''13'!AH20+'NOV''13'!AI20</f>
        <v>36</v>
      </c>
      <c r="P20" s="16">
        <f>'SEP''13'!AJ20+'OCT''13'!AI20+'NOV''13'!AJ20</f>
        <v>34</v>
      </c>
      <c r="Q20" s="92">
        <f t="shared" si="2"/>
        <v>0.94444444444444442</v>
      </c>
      <c r="R20" s="17">
        <f>'SEP''13'!AI20+'OCT''13'!AH20+'NOV''13'!AI20+'DEC''13'!AJ20</f>
        <v>47</v>
      </c>
      <c r="S20" s="17">
        <f>'SEP''13'!AJ20+'OCT''13'!AI20+'NOV''13'!AJ20+'DEC''13'!AK20</f>
        <v>44</v>
      </c>
      <c r="T20" s="93">
        <f t="shared" si="3"/>
        <v>0.93617021276595747</v>
      </c>
      <c r="U20" s="18">
        <f>'SEP''13'!AI20+'OCT''13'!AH20+'NOV''13'!AI20+'DEC''13'!AJ20+'JAN''14'!AI20</f>
        <v>48</v>
      </c>
      <c r="V20" s="18">
        <f>'SEP''13'!AJ20+'OCT''13'!AI20+'NOV''13'!AJ20+'DEC''13'!AK20+'JAN''14'!AJ20</f>
        <v>45</v>
      </c>
      <c r="W20" s="19">
        <f t="shared" si="4"/>
        <v>0.9375</v>
      </c>
    </row>
    <row r="21" spans="1:23" ht="12.75" customHeight="1" x14ac:dyDescent="0.25">
      <c r="A21" s="46">
        <v>15</v>
      </c>
      <c r="B21" s="94" t="s">
        <v>54</v>
      </c>
      <c r="C21" s="89" t="s">
        <v>55</v>
      </c>
      <c r="D21" s="13">
        <f>'SEP''13'!AM21</f>
        <v>90</v>
      </c>
      <c r="E21" s="13">
        <f>'OCT''13'!AL21</f>
        <v>100</v>
      </c>
      <c r="F21" s="13">
        <f>'NOV''13'!AM21</f>
        <v>75</v>
      </c>
      <c r="G21" s="13">
        <f>'DEC''13'!AN21</f>
        <v>100</v>
      </c>
      <c r="H21" s="13">
        <f>'JAN''14'!AM21</f>
        <v>100</v>
      </c>
      <c r="I21" s="14">
        <f>'SEP''13'!AI21</f>
        <v>10</v>
      </c>
      <c r="J21" s="14">
        <f>'SEP''13'!AJ21</f>
        <v>9</v>
      </c>
      <c r="K21" s="90">
        <f t="shared" si="0"/>
        <v>0.9</v>
      </c>
      <c r="L21" s="15">
        <f>'SEP''13'!AI21+'OCT''13'!AH21</f>
        <v>24</v>
      </c>
      <c r="M21" s="15">
        <f>'SEP''13'!AJ21+'OCT''13'!AI21</f>
        <v>23</v>
      </c>
      <c r="N21" s="91">
        <f t="shared" si="1"/>
        <v>0.95833333333333337</v>
      </c>
      <c r="O21" s="16">
        <f>'SEP''13'!AI21+'OCT''13'!AH21+'NOV''13'!AI21</f>
        <v>36</v>
      </c>
      <c r="P21" s="16">
        <f>'SEP''13'!AJ21+'OCT''13'!AI21+'NOV''13'!AJ21</f>
        <v>32</v>
      </c>
      <c r="Q21" s="92">
        <f t="shared" si="2"/>
        <v>0.88888888888888884</v>
      </c>
      <c r="R21" s="17">
        <f>'SEP''13'!AI21+'OCT''13'!AH21+'NOV''13'!AI21+'DEC''13'!AJ21</f>
        <v>47</v>
      </c>
      <c r="S21" s="17">
        <f>'SEP''13'!AJ21+'OCT''13'!AI21+'NOV''13'!AJ21+'DEC''13'!AK21</f>
        <v>43</v>
      </c>
      <c r="T21" s="93">
        <f t="shared" si="3"/>
        <v>0.91489361702127658</v>
      </c>
      <c r="U21" s="18">
        <f>'SEP''13'!AI21+'OCT''13'!AH21+'NOV''13'!AI21+'DEC''13'!AJ21+'JAN''14'!AI21</f>
        <v>48</v>
      </c>
      <c r="V21" s="18">
        <f>'SEP''13'!AJ21+'OCT''13'!AI21+'NOV''13'!AJ21+'DEC''13'!AK21+'JAN''14'!AJ21</f>
        <v>44</v>
      </c>
      <c r="W21" s="19">
        <f t="shared" si="4"/>
        <v>0.91666666666666663</v>
      </c>
    </row>
    <row r="22" spans="1:23" ht="12" customHeight="1" x14ac:dyDescent="0.25">
      <c r="A22" s="46">
        <v>16</v>
      </c>
      <c r="B22" s="88" t="s">
        <v>56</v>
      </c>
      <c r="C22" s="89" t="s">
        <v>57</v>
      </c>
      <c r="D22" s="13">
        <f>'SEP''13'!AM22</f>
        <v>90</v>
      </c>
      <c r="E22" s="13">
        <f>'OCT''13'!AL22</f>
        <v>85.714285714285708</v>
      </c>
      <c r="F22" s="13">
        <f>'NOV''13'!AM22</f>
        <v>75</v>
      </c>
      <c r="G22" s="13">
        <f>'DEC''13'!AN22</f>
        <v>100</v>
      </c>
      <c r="H22" s="13">
        <f>'JAN''14'!AM22</f>
        <v>0</v>
      </c>
      <c r="I22" s="14">
        <f>'SEP''13'!AI22</f>
        <v>10</v>
      </c>
      <c r="J22" s="14">
        <f>'SEP''13'!AJ22</f>
        <v>9</v>
      </c>
      <c r="K22" s="90">
        <f t="shared" si="0"/>
        <v>0.9</v>
      </c>
      <c r="L22" s="15">
        <f>'SEP''13'!AI22+'OCT''13'!AH22</f>
        <v>24</v>
      </c>
      <c r="M22" s="15">
        <f>'SEP''13'!AJ22+'OCT''13'!AI22</f>
        <v>21</v>
      </c>
      <c r="N22" s="91">
        <f t="shared" si="1"/>
        <v>0.875</v>
      </c>
      <c r="O22" s="16">
        <f>'SEP''13'!AI22+'OCT''13'!AH22+'NOV''13'!AI22</f>
        <v>36</v>
      </c>
      <c r="P22" s="16">
        <f>'SEP''13'!AJ22+'OCT''13'!AI22+'NOV''13'!AJ22</f>
        <v>30</v>
      </c>
      <c r="Q22" s="92">
        <f t="shared" si="2"/>
        <v>0.83333333333333337</v>
      </c>
      <c r="R22" s="17">
        <f>'SEP''13'!AI22+'OCT''13'!AH22+'NOV''13'!AI22+'DEC''13'!AJ22</f>
        <v>47</v>
      </c>
      <c r="S22" s="17">
        <f>'SEP''13'!AJ22+'OCT''13'!AI22+'NOV''13'!AJ22+'DEC''13'!AK22</f>
        <v>41</v>
      </c>
      <c r="T22" s="93">
        <f t="shared" si="3"/>
        <v>0.87234042553191493</v>
      </c>
      <c r="U22" s="18">
        <f>'SEP''13'!AI22+'OCT''13'!AH22+'NOV''13'!AI22+'DEC''13'!AJ22+'JAN''14'!AI22</f>
        <v>48</v>
      </c>
      <c r="V22" s="18">
        <f>'SEP''13'!AJ22+'OCT''13'!AI22+'NOV''13'!AJ22+'DEC''13'!AK22+'JAN''14'!AJ22</f>
        <v>41</v>
      </c>
      <c r="W22" s="19">
        <f t="shared" si="4"/>
        <v>0.85416666666666663</v>
      </c>
    </row>
    <row r="23" spans="1:23" ht="15.75" x14ac:dyDescent="0.25">
      <c r="A23" s="46">
        <v>17</v>
      </c>
      <c r="B23" s="94" t="s">
        <v>58</v>
      </c>
      <c r="C23" s="89" t="s">
        <v>59</v>
      </c>
      <c r="D23" s="13">
        <f>'SEP''13'!AM23</f>
        <v>100</v>
      </c>
      <c r="E23" s="13">
        <f>'OCT''13'!AL23</f>
        <v>64.285714285714292</v>
      </c>
      <c r="F23" s="13">
        <f>'NOV''13'!AM23</f>
        <v>91.666666666666657</v>
      </c>
      <c r="G23" s="13">
        <f>'DEC''13'!AN23</f>
        <v>72.727272727272734</v>
      </c>
      <c r="H23" s="13">
        <f>'JAN''14'!AM23</f>
        <v>100</v>
      </c>
      <c r="I23" s="14">
        <f>'SEP''13'!AI23</f>
        <v>10</v>
      </c>
      <c r="J23" s="14">
        <f>'SEP''13'!AJ23</f>
        <v>10</v>
      </c>
      <c r="K23" s="90">
        <f t="shared" si="0"/>
        <v>1</v>
      </c>
      <c r="L23" s="15">
        <f>'SEP''13'!AI23+'OCT''13'!AH23</f>
        <v>24</v>
      </c>
      <c r="M23" s="15">
        <f>'SEP''13'!AJ23+'OCT''13'!AI23</f>
        <v>19</v>
      </c>
      <c r="N23" s="91">
        <f t="shared" si="1"/>
        <v>0.79166666666666663</v>
      </c>
      <c r="O23" s="16">
        <f>'SEP''13'!AI23+'OCT''13'!AH23+'NOV''13'!AI23</f>
        <v>36</v>
      </c>
      <c r="P23" s="16">
        <f>'SEP''13'!AJ23+'OCT''13'!AI23+'NOV''13'!AJ23</f>
        <v>30</v>
      </c>
      <c r="Q23" s="92">
        <f t="shared" si="2"/>
        <v>0.83333333333333337</v>
      </c>
      <c r="R23" s="17">
        <f>'SEP''13'!AI23+'OCT''13'!AH23+'NOV''13'!AI23+'DEC''13'!AJ23</f>
        <v>47</v>
      </c>
      <c r="S23" s="17">
        <f>'SEP''13'!AJ23+'OCT''13'!AI23+'NOV''13'!AJ23+'DEC''13'!AK23</f>
        <v>38</v>
      </c>
      <c r="T23" s="93">
        <f t="shared" si="3"/>
        <v>0.80851063829787229</v>
      </c>
      <c r="U23" s="18">
        <f>'SEP''13'!AI23+'OCT''13'!AH23+'NOV''13'!AI23+'DEC''13'!AJ23+'JAN''14'!AI23</f>
        <v>48</v>
      </c>
      <c r="V23" s="18">
        <f>'SEP''13'!AJ23+'OCT''13'!AI23+'NOV''13'!AJ23+'DEC''13'!AK23+'JAN''14'!AJ23</f>
        <v>39</v>
      </c>
      <c r="W23" s="19">
        <f t="shared" si="4"/>
        <v>0.8125</v>
      </c>
    </row>
    <row r="24" spans="1:23" ht="15.75" x14ac:dyDescent="0.25">
      <c r="A24" s="46">
        <v>18</v>
      </c>
      <c r="B24" s="94" t="s">
        <v>60</v>
      </c>
      <c r="C24" s="89" t="s">
        <v>61</v>
      </c>
      <c r="D24" s="13">
        <f>'SEP''13'!AM24</f>
        <v>90</v>
      </c>
      <c r="E24" s="13">
        <f>'OCT''13'!AL24</f>
        <v>92.857142857142861</v>
      </c>
      <c r="F24" s="13">
        <f>'NOV''13'!AM24</f>
        <v>75</v>
      </c>
      <c r="G24" s="13">
        <f>'DEC''13'!AN24</f>
        <v>90.909090909090907</v>
      </c>
      <c r="H24" s="13">
        <f>'JAN''14'!AM24</f>
        <v>100</v>
      </c>
      <c r="I24" s="14">
        <f>'SEP''13'!AI24</f>
        <v>10</v>
      </c>
      <c r="J24" s="14">
        <f>'SEP''13'!AJ24</f>
        <v>9</v>
      </c>
      <c r="K24" s="90">
        <f t="shared" si="0"/>
        <v>0.9</v>
      </c>
      <c r="L24" s="15">
        <f>'SEP''13'!AI24+'OCT''13'!AH24</f>
        <v>24</v>
      </c>
      <c r="M24" s="15">
        <f>'SEP''13'!AJ24+'OCT''13'!AI24</f>
        <v>22</v>
      </c>
      <c r="N24" s="91">
        <f t="shared" si="1"/>
        <v>0.91666666666666663</v>
      </c>
      <c r="O24" s="16">
        <f>'SEP''13'!AI24+'OCT''13'!AH24+'NOV''13'!AI24</f>
        <v>36</v>
      </c>
      <c r="P24" s="16">
        <f>'SEP''13'!AJ24+'OCT''13'!AI24+'NOV''13'!AJ24</f>
        <v>31</v>
      </c>
      <c r="Q24" s="92">
        <f t="shared" si="2"/>
        <v>0.86111111111111116</v>
      </c>
      <c r="R24" s="17">
        <f>'SEP''13'!AI24+'OCT''13'!AH24+'NOV''13'!AI24+'DEC''13'!AJ24</f>
        <v>47</v>
      </c>
      <c r="S24" s="17">
        <f>'SEP''13'!AJ24+'OCT''13'!AI24+'NOV''13'!AJ24+'DEC''13'!AK24</f>
        <v>41</v>
      </c>
      <c r="T24" s="93">
        <f t="shared" si="3"/>
        <v>0.87234042553191493</v>
      </c>
      <c r="U24" s="18">
        <f>'SEP''13'!AI24+'OCT''13'!AH24+'NOV''13'!AI24+'DEC''13'!AJ24+'JAN''14'!AI24</f>
        <v>48</v>
      </c>
      <c r="V24" s="18">
        <f>'SEP''13'!AJ24+'OCT''13'!AI24+'NOV''13'!AJ24+'DEC''13'!AK24+'JAN''14'!AJ24</f>
        <v>42</v>
      </c>
      <c r="W24" s="19">
        <f t="shared" si="4"/>
        <v>0.875</v>
      </c>
    </row>
    <row r="25" spans="1:23" ht="15.75" x14ac:dyDescent="0.25">
      <c r="A25" s="46">
        <v>19</v>
      </c>
      <c r="B25" s="94" t="s">
        <v>62</v>
      </c>
      <c r="C25" s="89" t="s">
        <v>63</v>
      </c>
      <c r="D25" s="13">
        <f>'SEP''13'!AM25</f>
        <v>100</v>
      </c>
      <c r="E25" s="13">
        <f>'OCT''13'!AL25</f>
        <v>100</v>
      </c>
      <c r="F25" s="13">
        <f>'NOV''13'!AM25</f>
        <v>75</v>
      </c>
      <c r="G25" s="13">
        <f>'DEC''13'!AN25</f>
        <v>90.909090909090907</v>
      </c>
      <c r="H25" s="13">
        <f>'JAN''14'!AM25</f>
        <v>100</v>
      </c>
      <c r="I25" s="14">
        <f>'SEP''13'!AI25</f>
        <v>10</v>
      </c>
      <c r="J25" s="14">
        <f>'SEP''13'!AJ25</f>
        <v>10</v>
      </c>
      <c r="K25" s="90">
        <f t="shared" si="0"/>
        <v>1</v>
      </c>
      <c r="L25" s="15">
        <f>'SEP''13'!AI25+'OCT''13'!AH25</f>
        <v>24</v>
      </c>
      <c r="M25" s="15">
        <f>'SEP''13'!AJ25+'OCT''13'!AI25</f>
        <v>24</v>
      </c>
      <c r="N25" s="91">
        <f t="shared" si="1"/>
        <v>1</v>
      </c>
      <c r="O25" s="16">
        <f>'SEP''13'!AI25+'OCT''13'!AH25+'NOV''13'!AI25</f>
        <v>36</v>
      </c>
      <c r="P25" s="16">
        <f>'SEP''13'!AJ25+'OCT''13'!AI25+'NOV''13'!AJ25</f>
        <v>33</v>
      </c>
      <c r="Q25" s="92">
        <f t="shared" si="2"/>
        <v>0.91666666666666663</v>
      </c>
      <c r="R25" s="17">
        <f>'SEP''13'!AI25+'OCT''13'!AH25+'NOV''13'!AI25+'DEC''13'!AJ25</f>
        <v>47</v>
      </c>
      <c r="S25" s="17">
        <f>'SEP''13'!AJ25+'OCT''13'!AI25+'NOV''13'!AJ25+'DEC''13'!AK25</f>
        <v>43</v>
      </c>
      <c r="T25" s="93">
        <f t="shared" si="3"/>
        <v>0.91489361702127658</v>
      </c>
      <c r="U25" s="18">
        <f>'SEP''13'!AI25+'OCT''13'!AH25+'NOV''13'!AI25+'DEC''13'!AJ25+'JAN''14'!AI25</f>
        <v>48</v>
      </c>
      <c r="V25" s="18">
        <f>'SEP''13'!AJ25+'OCT''13'!AI25+'NOV''13'!AJ25+'DEC''13'!AK25+'JAN''14'!AJ25</f>
        <v>44</v>
      </c>
      <c r="W25" s="19">
        <f t="shared" si="4"/>
        <v>0.91666666666666663</v>
      </c>
    </row>
    <row r="26" spans="1:23" ht="16.5" thickBot="1" x14ac:dyDescent="0.3">
      <c r="A26" s="48">
        <v>20</v>
      </c>
      <c r="B26" s="108" t="s">
        <v>64</v>
      </c>
      <c r="C26" s="109" t="s">
        <v>65</v>
      </c>
      <c r="D26" s="110">
        <f>'SEP''13'!AM26</f>
        <v>60</v>
      </c>
      <c r="E26" s="110">
        <f>'OCT''13'!AL26</f>
        <v>92.857142857142861</v>
      </c>
      <c r="F26" s="110">
        <f>'NOV''13'!AM26</f>
        <v>75</v>
      </c>
      <c r="G26" s="110">
        <f>'DEC''13'!AN26</f>
        <v>81.818181818181827</v>
      </c>
      <c r="H26" s="110">
        <f>'JAN''14'!AM26</f>
        <v>100</v>
      </c>
      <c r="I26" s="111">
        <f>'SEP''13'!AI26</f>
        <v>10</v>
      </c>
      <c r="J26" s="111">
        <f>'SEP''13'!AJ26</f>
        <v>6</v>
      </c>
      <c r="K26" s="112">
        <f t="shared" si="0"/>
        <v>0.6</v>
      </c>
      <c r="L26" s="113">
        <f>'SEP''13'!AI26+'OCT''13'!AH26</f>
        <v>24</v>
      </c>
      <c r="M26" s="113">
        <f>'SEP''13'!AJ26+'OCT''13'!AI26</f>
        <v>19</v>
      </c>
      <c r="N26" s="114">
        <f t="shared" si="1"/>
        <v>0.79166666666666663</v>
      </c>
      <c r="O26" s="115">
        <f>'SEP''13'!AI26+'OCT''13'!AH26+'NOV''13'!AI26</f>
        <v>36</v>
      </c>
      <c r="P26" s="115">
        <f>'SEP''13'!AJ26+'OCT''13'!AI26+'NOV''13'!AJ26</f>
        <v>28</v>
      </c>
      <c r="Q26" s="116">
        <f t="shared" si="2"/>
        <v>0.77777777777777779</v>
      </c>
      <c r="R26" s="117">
        <f>'SEP''13'!AI26+'OCT''13'!AH26+'NOV''13'!AI26+'DEC''13'!AJ26</f>
        <v>47</v>
      </c>
      <c r="S26" s="117">
        <f>'SEP''13'!AJ26+'OCT''13'!AI26+'NOV''13'!AJ26+'DEC''13'!AK26</f>
        <v>37</v>
      </c>
      <c r="T26" s="118">
        <f t="shared" si="3"/>
        <v>0.78723404255319152</v>
      </c>
      <c r="U26" s="119">
        <f>'SEP''13'!AI26+'OCT''13'!AH26+'NOV''13'!AI26+'DEC''13'!AJ26+'JAN''14'!AI26</f>
        <v>48</v>
      </c>
      <c r="V26" s="119">
        <f>'SEP''13'!AJ26+'OCT''13'!AI26+'NOV''13'!AJ26+'DEC''13'!AK26+'JAN''14'!AJ26</f>
        <v>38</v>
      </c>
      <c r="W26" s="120">
        <f t="shared" si="4"/>
        <v>0.79166666666666663</v>
      </c>
    </row>
    <row r="27" spans="1:23" ht="15" x14ac:dyDescent="0.25">
      <c r="A27" s="30"/>
      <c r="B27" s="31"/>
      <c r="C27" s="32"/>
      <c r="D27" s="73"/>
      <c r="E27" s="73"/>
      <c r="F27" s="73"/>
      <c r="G27" s="73"/>
      <c r="H27" s="73"/>
      <c r="I27" s="74"/>
      <c r="J27" s="74"/>
      <c r="K27" s="75"/>
      <c r="L27" s="76"/>
      <c r="M27" s="76"/>
      <c r="N27" s="77"/>
      <c r="O27" s="78"/>
      <c r="P27" s="78"/>
      <c r="Q27" s="79"/>
      <c r="R27" s="80"/>
      <c r="S27" s="80"/>
      <c r="T27" s="81"/>
      <c r="U27" s="82"/>
      <c r="V27" s="82"/>
      <c r="W27" s="83"/>
    </row>
    <row r="28" spans="1:23" x14ac:dyDescent="0.2">
      <c r="A28" s="30"/>
      <c r="B28" s="37"/>
      <c r="C28" s="38"/>
      <c r="D28" s="73"/>
      <c r="E28" s="73"/>
      <c r="F28" s="73"/>
      <c r="G28" s="73"/>
      <c r="H28" s="73"/>
      <c r="I28" s="74"/>
      <c r="J28" s="74"/>
      <c r="K28" s="75"/>
      <c r="L28" s="76"/>
      <c r="M28" s="76"/>
      <c r="N28" s="77"/>
      <c r="O28" s="78"/>
      <c r="P28" s="78"/>
      <c r="Q28" s="79"/>
      <c r="R28" s="80"/>
      <c r="S28" s="80"/>
      <c r="T28" s="81"/>
      <c r="U28" s="82"/>
      <c r="V28" s="82"/>
      <c r="W28" s="83"/>
    </row>
    <row r="29" spans="1:23" ht="15" x14ac:dyDescent="0.25">
      <c r="A29" s="30"/>
      <c r="B29" s="39"/>
      <c r="C29" s="38"/>
      <c r="D29" s="73"/>
      <c r="E29" s="73"/>
      <c r="F29" s="73"/>
      <c r="G29" s="73"/>
      <c r="H29" s="73"/>
      <c r="I29" s="74"/>
      <c r="J29" s="74"/>
      <c r="K29" s="75"/>
      <c r="L29" s="76"/>
      <c r="M29" s="76"/>
      <c r="N29" s="77"/>
      <c r="O29" s="78"/>
      <c r="P29" s="78"/>
      <c r="Q29" s="79"/>
      <c r="R29" s="80"/>
      <c r="S29" s="80"/>
      <c r="T29" s="81"/>
      <c r="U29" s="82"/>
      <c r="V29" s="82"/>
      <c r="W29" s="83"/>
    </row>
    <row r="30" spans="1:23" ht="15" x14ac:dyDescent="0.25">
      <c r="A30" s="30"/>
      <c r="B30" s="39"/>
      <c r="C30" s="38"/>
      <c r="D30" s="73"/>
      <c r="E30" s="73"/>
      <c r="F30" s="73"/>
      <c r="G30" s="73"/>
      <c r="H30" s="73"/>
      <c r="I30" s="74"/>
      <c r="J30" s="74"/>
      <c r="K30" s="75"/>
      <c r="L30" s="76"/>
      <c r="M30" s="76"/>
      <c r="N30" s="77"/>
      <c r="O30" s="78"/>
      <c r="P30" s="78"/>
      <c r="Q30" s="79"/>
      <c r="R30" s="80"/>
      <c r="S30" s="80"/>
      <c r="T30" s="81"/>
      <c r="U30" s="82"/>
      <c r="V30" s="82"/>
      <c r="W30" s="83"/>
    </row>
    <row r="31" spans="1:23" ht="15" x14ac:dyDescent="0.25">
      <c r="A31" s="30"/>
      <c r="B31" s="31"/>
      <c r="C31" s="32"/>
      <c r="D31" s="73"/>
      <c r="E31" s="73"/>
      <c r="F31" s="73"/>
      <c r="G31" s="73"/>
      <c r="H31" s="73"/>
      <c r="I31" s="74"/>
      <c r="J31" s="74"/>
      <c r="K31" s="75"/>
      <c r="L31" s="76"/>
      <c r="M31" s="76"/>
      <c r="N31" s="77"/>
      <c r="O31" s="78"/>
      <c r="P31" s="78"/>
      <c r="Q31" s="79"/>
      <c r="R31" s="80"/>
      <c r="S31" s="80"/>
      <c r="T31" s="81"/>
      <c r="U31" s="82"/>
      <c r="V31" s="82"/>
      <c r="W31" s="83"/>
    </row>
    <row r="32" spans="1:23" x14ac:dyDescent="0.2">
      <c r="A32" s="30"/>
      <c r="B32" s="23"/>
      <c r="C32" s="32"/>
      <c r="D32" s="73"/>
      <c r="E32" s="73"/>
      <c r="F32" s="73"/>
      <c r="G32" s="73"/>
      <c r="H32" s="73"/>
      <c r="I32" s="74"/>
      <c r="J32" s="74"/>
      <c r="K32" s="75"/>
      <c r="L32" s="76"/>
      <c r="M32" s="76"/>
      <c r="N32" s="77"/>
      <c r="O32" s="78"/>
      <c r="P32" s="78"/>
      <c r="Q32" s="79"/>
      <c r="R32" s="80"/>
      <c r="S32" s="80"/>
      <c r="T32" s="81"/>
      <c r="U32" s="82"/>
      <c r="V32" s="82"/>
      <c r="W32" s="83"/>
    </row>
    <row r="33" spans="1:23" ht="15" x14ac:dyDescent="0.25">
      <c r="A33" s="30"/>
      <c r="B33" s="39"/>
      <c r="C33" s="38"/>
      <c r="D33" s="73"/>
      <c r="E33" s="73"/>
      <c r="F33" s="73"/>
      <c r="G33" s="73"/>
      <c r="H33" s="73"/>
      <c r="I33" s="74"/>
      <c r="J33" s="74"/>
      <c r="K33" s="75"/>
      <c r="L33" s="76"/>
      <c r="M33" s="76"/>
      <c r="N33" s="77"/>
      <c r="O33" s="78"/>
      <c r="P33" s="78"/>
      <c r="Q33" s="79"/>
      <c r="R33" s="80"/>
      <c r="S33" s="80"/>
      <c r="T33" s="81"/>
      <c r="U33" s="82"/>
      <c r="V33" s="82"/>
      <c r="W33" s="83"/>
    </row>
    <row r="34" spans="1:23" x14ac:dyDescent="0.2">
      <c r="A34" s="30"/>
      <c r="B34" s="23"/>
      <c r="C34" s="32"/>
      <c r="D34" s="73"/>
      <c r="E34" s="73"/>
      <c r="F34" s="73"/>
      <c r="G34" s="73"/>
      <c r="H34" s="73"/>
      <c r="I34" s="74"/>
      <c r="J34" s="74"/>
      <c r="K34" s="75"/>
      <c r="L34" s="76"/>
      <c r="M34" s="76"/>
      <c r="N34" s="77"/>
      <c r="O34" s="78"/>
      <c r="P34" s="78"/>
      <c r="Q34" s="79"/>
      <c r="R34" s="80"/>
      <c r="S34" s="80"/>
      <c r="T34" s="81"/>
      <c r="U34" s="82"/>
      <c r="V34" s="82"/>
      <c r="W34" s="83"/>
    </row>
    <row r="35" spans="1:23" ht="15" x14ac:dyDescent="0.25">
      <c r="A35" s="30"/>
      <c r="B35" s="31"/>
      <c r="C35" s="32"/>
      <c r="D35" s="73"/>
      <c r="E35" s="73"/>
      <c r="F35" s="73"/>
      <c r="G35" s="73"/>
      <c r="H35" s="73"/>
      <c r="I35" s="74"/>
      <c r="J35" s="74"/>
      <c r="K35" s="75"/>
      <c r="L35" s="76"/>
      <c r="M35" s="76"/>
      <c r="N35" s="77"/>
      <c r="O35" s="78"/>
      <c r="P35" s="78"/>
      <c r="Q35" s="79"/>
      <c r="R35" s="80"/>
      <c r="S35" s="80"/>
      <c r="T35" s="81"/>
      <c r="U35" s="82"/>
      <c r="V35" s="82"/>
      <c r="W35" s="83"/>
    </row>
    <row r="36" spans="1:23" ht="15" x14ac:dyDescent="0.25">
      <c r="A36" s="30"/>
      <c r="B36" s="31"/>
      <c r="C36" s="32"/>
      <c r="D36" s="73"/>
      <c r="E36" s="73"/>
      <c r="F36" s="73"/>
      <c r="G36" s="73"/>
      <c r="H36" s="73"/>
      <c r="I36" s="74"/>
      <c r="J36" s="74"/>
      <c r="K36" s="75"/>
      <c r="L36" s="76"/>
      <c r="M36" s="76"/>
      <c r="N36" s="77"/>
      <c r="O36" s="78"/>
      <c r="P36" s="78"/>
      <c r="Q36" s="79"/>
      <c r="R36" s="80"/>
      <c r="S36" s="80"/>
      <c r="T36" s="81"/>
      <c r="U36" s="82"/>
      <c r="V36" s="82"/>
      <c r="W36" s="83"/>
    </row>
    <row r="37" spans="1:23" ht="15" x14ac:dyDescent="0.25">
      <c r="A37" s="30"/>
      <c r="B37" s="39"/>
      <c r="C37" s="38"/>
      <c r="D37" s="73"/>
      <c r="E37" s="73"/>
      <c r="F37" s="73"/>
      <c r="G37" s="73"/>
      <c r="H37" s="73"/>
      <c r="I37" s="74"/>
      <c r="J37" s="74"/>
      <c r="K37" s="75"/>
      <c r="L37" s="76"/>
      <c r="M37" s="76"/>
      <c r="N37" s="77"/>
      <c r="O37" s="78"/>
      <c r="P37" s="78"/>
      <c r="Q37" s="79"/>
      <c r="R37" s="80"/>
      <c r="S37" s="80"/>
      <c r="T37" s="81"/>
      <c r="U37" s="82"/>
      <c r="V37" s="82"/>
      <c r="W37" s="83"/>
    </row>
    <row r="38" spans="1:23" x14ac:dyDescent="0.2">
      <c r="A38" s="30"/>
      <c r="B38" s="23"/>
      <c r="C38" s="32"/>
      <c r="D38" s="73"/>
      <c r="E38" s="73"/>
      <c r="F38" s="73"/>
      <c r="G38" s="73"/>
      <c r="H38" s="73"/>
      <c r="I38" s="74"/>
      <c r="J38" s="74"/>
      <c r="K38" s="75"/>
      <c r="L38" s="76"/>
      <c r="M38" s="76"/>
      <c r="N38" s="77"/>
      <c r="O38" s="78"/>
      <c r="P38" s="78"/>
      <c r="Q38" s="79"/>
      <c r="R38" s="80"/>
      <c r="S38" s="80"/>
      <c r="T38" s="81"/>
      <c r="U38" s="82"/>
      <c r="V38" s="82"/>
      <c r="W38" s="83"/>
    </row>
    <row r="39" spans="1:23" ht="15" x14ac:dyDescent="0.25">
      <c r="A39" s="30"/>
      <c r="B39" s="39"/>
      <c r="C39" s="38"/>
      <c r="D39" s="73"/>
      <c r="E39" s="73"/>
      <c r="F39" s="73"/>
      <c r="G39" s="73"/>
      <c r="H39" s="73"/>
      <c r="I39" s="74"/>
      <c r="J39" s="74"/>
      <c r="K39" s="75"/>
      <c r="L39" s="76"/>
      <c r="M39" s="76"/>
      <c r="N39" s="77"/>
      <c r="O39" s="78"/>
      <c r="P39" s="78"/>
      <c r="Q39" s="79"/>
      <c r="R39" s="80"/>
      <c r="S39" s="80"/>
      <c r="T39" s="81"/>
      <c r="U39" s="82"/>
      <c r="V39" s="82"/>
      <c r="W39" s="83"/>
    </row>
    <row r="40" spans="1:23" ht="15" x14ac:dyDescent="0.25">
      <c r="A40" s="30"/>
      <c r="B40" s="39"/>
      <c r="C40" s="38"/>
      <c r="D40" s="73"/>
      <c r="E40" s="73"/>
      <c r="F40" s="73"/>
      <c r="G40" s="73"/>
      <c r="H40" s="73"/>
      <c r="I40" s="74"/>
      <c r="J40" s="74"/>
      <c r="K40" s="75"/>
      <c r="L40" s="76"/>
      <c r="M40" s="76"/>
      <c r="N40" s="77"/>
      <c r="O40" s="78"/>
      <c r="P40" s="78"/>
      <c r="Q40" s="79"/>
      <c r="R40" s="80"/>
      <c r="S40" s="80"/>
      <c r="T40" s="81"/>
      <c r="U40" s="82"/>
      <c r="V40" s="82"/>
      <c r="W40" s="83"/>
    </row>
    <row r="41" spans="1:23" ht="15" x14ac:dyDescent="0.25">
      <c r="A41" s="30"/>
      <c r="B41" s="31"/>
      <c r="C41" s="32"/>
      <c r="D41" s="73"/>
      <c r="E41" s="73"/>
      <c r="F41" s="73"/>
      <c r="G41" s="73"/>
      <c r="H41" s="73"/>
      <c r="I41" s="74"/>
      <c r="J41" s="74"/>
      <c r="K41" s="75"/>
      <c r="L41" s="76"/>
      <c r="M41" s="76"/>
      <c r="N41" s="77"/>
      <c r="O41" s="78"/>
      <c r="P41" s="78"/>
      <c r="Q41" s="79"/>
      <c r="R41" s="80"/>
      <c r="S41" s="80"/>
      <c r="T41" s="81"/>
      <c r="U41" s="82"/>
      <c r="V41" s="82"/>
      <c r="W41" s="83"/>
    </row>
    <row r="42" spans="1:23" x14ac:dyDescent="0.2">
      <c r="A42" s="30"/>
      <c r="B42" s="37"/>
      <c r="C42" s="38"/>
      <c r="D42" s="73"/>
      <c r="E42" s="73"/>
      <c r="F42" s="73"/>
      <c r="G42" s="73"/>
      <c r="H42" s="73"/>
      <c r="I42" s="74"/>
      <c r="J42" s="74"/>
      <c r="K42" s="75"/>
      <c r="L42" s="76"/>
      <c r="M42" s="76"/>
      <c r="N42" s="77"/>
      <c r="O42" s="78"/>
      <c r="P42" s="78"/>
      <c r="Q42" s="79"/>
      <c r="R42" s="80"/>
      <c r="S42" s="80"/>
      <c r="T42" s="81"/>
      <c r="U42" s="82"/>
      <c r="V42" s="82"/>
      <c r="W42" s="83"/>
    </row>
    <row r="43" spans="1:23" x14ac:dyDescent="0.2">
      <c r="A43" s="30"/>
      <c r="B43" s="23"/>
      <c r="C43" s="32"/>
      <c r="D43" s="73"/>
      <c r="E43" s="73"/>
      <c r="F43" s="73"/>
      <c r="G43" s="73"/>
      <c r="H43" s="73"/>
      <c r="I43" s="74"/>
      <c r="J43" s="74"/>
      <c r="K43" s="75"/>
      <c r="L43" s="76"/>
      <c r="M43" s="76"/>
      <c r="N43" s="77"/>
      <c r="O43" s="78"/>
      <c r="P43" s="78"/>
      <c r="Q43" s="79"/>
      <c r="R43" s="80"/>
      <c r="S43" s="80"/>
      <c r="T43" s="81"/>
      <c r="U43" s="82"/>
      <c r="V43" s="82"/>
      <c r="W43" s="83"/>
    </row>
    <row r="44" spans="1:23" x14ac:dyDescent="0.2">
      <c r="A44" s="30"/>
      <c r="B44" s="23"/>
      <c r="C44" s="32"/>
      <c r="D44" s="73"/>
      <c r="E44" s="73"/>
      <c r="F44" s="73"/>
      <c r="G44" s="73"/>
      <c r="H44" s="73"/>
      <c r="I44" s="74"/>
      <c r="J44" s="74"/>
      <c r="K44" s="75"/>
      <c r="L44" s="76"/>
      <c r="M44" s="76"/>
      <c r="N44" s="77"/>
      <c r="O44" s="78"/>
      <c r="P44" s="78"/>
      <c r="Q44" s="79"/>
      <c r="R44" s="80"/>
      <c r="S44" s="80"/>
      <c r="T44" s="81"/>
      <c r="U44" s="82"/>
      <c r="V44" s="82"/>
      <c r="W44" s="83"/>
    </row>
    <row r="45" spans="1:23" x14ac:dyDescent="0.2">
      <c r="A45" s="30"/>
      <c r="B45" s="23"/>
      <c r="C45" s="32"/>
      <c r="D45" s="73"/>
      <c r="E45" s="73"/>
      <c r="F45" s="73"/>
      <c r="G45" s="73"/>
      <c r="H45" s="73"/>
      <c r="I45" s="74"/>
      <c r="J45" s="74"/>
      <c r="K45" s="75"/>
      <c r="L45" s="76"/>
      <c r="M45" s="76"/>
      <c r="N45" s="77"/>
      <c r="O45" s="78"/>
      <c r="P45" s="78"/>
      <c r="Q45" s="79"/>
      <c r="R45" s="80"/>
      <c r="S45" s="80"/>
      <c r="T45" s="81"/>
      <c r="U45" s="82"/>
      <c r="V45" s="82"/>
      <c r="W45" s="83"/>
    </row>
  </sheetData>
  <mergeCells count="5">
    <mergeCell ref="I5:K5"/>
    <mergeCell ref="L5:N5"/>
    <mergeCell ref="O5:Q5"/>
    <mergeCell ref="R5:T5"/>
    <mergeCell ref="U5:W5"/>
  </mergeCells>
  <conditionalFormatting sqref="K7:K45">
    <cfRule type="cellIs" dxfId="4" priority="5" operator="lessThan">
      <formula>0.8</formula>
    </cfRule>
  </conditionalFormatting>
  <conditionalFormatting sqref="N7:N45">
    <cfRule type="cellIs" dxfId="3" priority="4" operator="lessThan">
      <formula>0.8</formula>
    </cfRule>
  </conditionalFormatting>
  <conditionalFormatting sqref="Q7:Q45">
    <cfRule type="cellIs" dxfId="2" priority="3" operator="lessThan">
      <formula>0.8</formula>
    </cfRule>
  </conditionalFormatting>
  <conditionalFormatting sqref="T7:T45">
    <cfRule type="cellIs" dxfId="1" priority="2" operator="lessThan">
      <formula>0.8</formula>
    </cfRule>
  </conditionalFormatting>
  <conditionalFormatting sqref="W7:W45">
    <cfRule type="cellIs" dxfId="0" priority="1" operator="lessThan">
      <formula>0.8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3" sqref="E13"/>
    </sheetView>
  </sheetViews>
  <sheetFormatPr defaultRowHeight="12.75" x14ac:dyDescent="0.2"/>
  <cols>
    <col min="1" max="1" width="4.42578125" customWidth="1"/>
    <col min="3" max="3" width="21.42578125" customWidth="1"/>
    <col min="4" max="4" width="14.28515625" customWidth="1"/>
    <col min="5" max="5" width="13.42578125" customWidth="1"/>
    <col min="6" max="6" width="18.42578125" customWidth="1"/>
  </cols>
  <sheetData>
    <row r="1" spans="1:6" ht="55.5" customHeight="1" thickBot="1" x14ac:dyDescent="0.25">
      <c r="A1" s="270" t="s">
        <v>103</v>
      </c>
      <c r="B1" s="270"/>
      <c r="C1" s="270"/>
      <c r="D1" s="270"/>
      <c r="E1" s="270"/>
      <c r="F1" s="270"/>
    </row>
    <row r="2" spans="1:6" ht="15.75" thickBot="1" x14ac:dyDescent="0.25">
      <c r="A2" s="273" t="s">
        <v>102</v>
      </c>
      <c r="B2" s="271"/>
      <c r="C2" s="271"/>
      <c r="D2" s="271" t="s">
        <v>100</v>
      </c>
      <c r="E2" s="271"/>
      <c r="F2" s="272"/>
    </row>
    <row r="3" spans="1:6" ht="16.5" thickBot="1" x14ac:dyDescent="0.25">
      <c r="A3" s="138" t="s">
        <v>0</v>
      </c>
      <c r="B3" s="139" t="s">
        <v>1</v>
      </c>
      <c r="C3" s="140" t="s">
        <v>2</v>
      </c>
      <c r="D3" s="152" t="s">
        <v>16</v>
      </c>
      <c r="E3" s="153" t="s">
        <v>17</v>
      </c>
      <c r="F3" s="154" t="s">
        <v>18</v>
      </c>
    </row>
    <row r="4" spans="1:6" ht="15.75" x14ac:dyDescent="0.25">
      <c r="A4" s="46">
        <v>1</v>
      </c>
      <c r="B4" s="24" t="s">
        <v>26</v>
      </c>
      <c r="C4" s="25" t="s">
        <v>27</v>
      </c>
      <c r="D4" s="149">
        <v>36</v>
      </c>
      <c r="E4" s="150">
        <v>35</v>
      </c>
      <c r="F4" s="151">
        <v>0.97222222222222221</v>
      </c>
    </row>
    <row r="5" spans="1:6" ht="15.75" x14ac:dyDescent="0.25">
      <c r="A5" s="46">
        <v>2</v>
      </c>
      <c r="B5" s="26" t="s">
        <v>28</v>
      </c>
      <c r="C5" s="25" t="s">
        <v>29</v>
      </c>
      <c r="D5" s="141">
        <v>36</v>
      </c>
      <c r="E5" s="142">
        <v>36</v>
      </c>
      <c r="F5" s="143">
        <v>1</v>
      </c>
    </row>
    <row r="6" spans="1:6" ht="15.75" x14ac:dyDescent="0.25">
      <c r="A6" s="46">
        <v>3</v>
      </c>
      <c r="B6" s="27" t="s">
        <v>30</v>
      </c>
      <c r="C6" s="25" t="s">
        <v>31</v>
      </c>
      <c r="D6" s="141">
        <v>36</v>
      </c>
      <c r="E6" s="142">
        <v>36</v>
      </c>
      <c r="F6" s="143">
        <v>1</v>
      </c>
    </row>
    <row r="7" spans="1:6" ht="15.75" x14ac:dyDescent="0.25">
      <c r="A7" s="46">
        <v>4</v>
      </c>
      <c r="B7" s="27" t="s">
        <v>32</v>
      </c>
      <c r="C7" s="25" t="s">
        <v>33</v>
      </c>
      <c r="D7" s="155">
        <v>36</v>
      </c>
      <c r="E7" s="142">
        <v>33</v>
      </c>
      <c r="F7" s="143">
        <v>0.91666666666666663</v>
      </c>
    </row>
    <row r="8" spans="1:6" ht="15.75" x14ac:dyDescent="0.25">
      <c r="A8" s="46">
        <v>5</v>
      </c>
      <c r="B8" s="26" t="s">
        <v>34</v>
      </c>
      <c r="C8" s="25" t="s">
        <v>35</v>
      </c>
      <c r="D8" s="141">
        <v>36</v>
      </c>
      <c r="E8" s="142">
        <v>36</v>
      </c>
      <c r="F8" s="143">
        <v>1</v>
      </c>
    </row>
    <row r="9" spans="1:6" ht="15.75" x14ac:dyDescent="0.25">
      <c r="A9" s="46">
        <v>6</v>
      </c>
      <c r="B9" s="27" t="s">
        <v>36</v>
      </c>
      <c r="C9" s="25" t="s">
        <v>37</v>
      </c>
      <c r="D9" s="141">
        <v>36</v>
      </c>
      <c r="E9" s="142">
        <v>31</v>
      </c>
      <c r="F9" s="143">
        <v>0.86111111111111116</v>
      </c>
    </row>
    <row r="10" spans="1:6" ht="15.75" x14ac:dyDescent="0.25">
      <c r="A10" s="46">
        <v>7</v>
      </c>
      <c r="B10" s="27" t="s">
        <v>38</v>
      </c>
      <c r="C10" s="25" t="s">
        <v>39</v>
      </c>
      <c r="D10" s="141">
        <v>36</v>
      </c>
      <c r="E10" s="142">
        <v>32</v>
      </c>
      <c r="F10" s="143">
        <v>0.88888888888888884</v>
      </c>
    </row>
    <row r="11" spans="1:6" ht="15.75" x14ac:dyDescent="0.25">
      <c r="A11" s="46">
        <v>8</v>
      </c>
      <c r="B11" s="27" t="s">
        <v>40</v>
      </c>
      <c r="C11" s="25" t="s">
        <v>41</v>
      </c>
      <c r="D11" s="141">
        <v>36</v>
      </c>
      <c r="E11" s="142">
        <v>31</v>
      </c>
      <c r="F11" s="143">
        <v>0.86111111111111116</v>
      </c>
    </row>
    <row r="12" spans="1:6" ht="15.75" x14ac:dyDescent="0.25">
      <c r="A12" s="46">
        <v>9</v>
      </c>
      <c r="B12" s="27" t="s">
        <v>42</v>
      </c>
      <c r="C12" s="25" t="s">
        <v>43</v>
      </c>
      <c r="D12" s="141">
        <v>36</v>
      </c>
      <c r="E12" s="142">
        <v>35</v>
      </c>
      <c r="F12" s="143">
        <v>0.97222222222222221</v>
      </c>
    </row>
    <row r="13" spans="1:6" ht="15.75" x14ac:dyDescent="0.25">
      <c r="A13" s="46">
        <v>10</v>
      </c>
      <c r="B13" s="26" t="s">
        <v>44</v>
      </c>
      <c r="C13" s="25" t="s">
        <v>45</v>
      </c>
      <c r="D13" s="141">
        <v>36</v>
      </c>
      <c r="E13" s="142">
        <v>36</v>
      </c>
      <c r="F13" s="143">
        <v>1</v>
      </c>
    </row>
    <row r="14" spans="1:6" ht="15.75" x14ac:dyDescent="0.25">
      <c r="A14" s="46">
        <v>11</v>
      </c>
      <c r="B14" s="27" t="s">
        <v>46</v>
      </c>
      <c r="C14" s="25" t="s">
        <v>47</v>
      </c>
      <c r="D14" s="141">
        <v>36</v>
      </c>
      <c r="E14" s="142">
        <v>31</v>
      </c>
      <c r="F14" s="143">
        <v>0.86111111111111116</v>
      </c>
    </row>
    <row r="15" spans="1:6" ht="15.75" x14ac:dyDescent="0.25">
      <c r="A15" s="46">
        <v>12</v>
      </c>
      <c r="B15" s="27" t="s">
        <v>48</v>
      </c>
      <c r="C15" s="25" t="s">
        <v>49</v>
      </c>
      <c r="D15" s="141">
        <v>36</v>
      </c>
      <c r="E15" s="142">
        <v>33</v>
      </c>
      <c r="F15" s="143">
        <v>0.91666666666666663</v>
      </c>
    </row>
    <row r="16" spans="1:6" ht="15.75" x14ac:dyDescent="0.25">
      <c r="A16" s="46">
        <v>13</v>
      </c>
      <c r="B16" s="27" t="s">
        <v>50</v>
      </c>
      <c r="C16" s="25" t="s">
        <v>51</v>
      </c>
      <c r="D16" s="141">
        <v>36</v>
      </c>
      <c r="E16" s="142">
        <v>33</v>
      </c>
      <c r="F16" s="143">
        <v>0.91666666666666663</v>
      </c>
    </row>
    <row r="17" spans="1:6" ht="15.75" x14ac:dyDescent="0.25">
      <c r="A17" s="46">
        <v>14</v>
      </c>
      <c r="B17" s="27" t="s">
        <v>52</v>
      </c>
      <c r="C17" s="25" t="s">
        <v>53</v>
      </c>
      <c r="D17" s="141">
        <v>36</v>
      </c>
      <c r="E17" s="142">
        <v>34</v>
      </c>
      <c r="F17" s="143">
        <v>0.94444444444444442</v>
      </c>
    </row>
    <row r="18" spans="1:6" ht="15.75" x14ac:dyDescent="0.25">
      <c r="A18" s="46">
        <v>15</v>
      </c>
      <c r="B18" s="27" t="s">
        <v>54</v>
      </c>
      <c r="C18" s="25" t="s">
        <v>55</v>
      </c>
      <c r="D18" s="141">
        <v>36</v>
      </c>
      <c r="E18" s="142">
        <v>32</v>
      </c>
      <c r="F18" s="143">
        <v>0.88888888888888884</v>
      </c>
    </row>
    <row r="19" spans="1:6" ht="15.75" x14ac:dyDescent="0.25">
      <c r="A19" s="46">
        <v>16</v>
      </c>
      <c r="B19" s="26" t="s">
        <v>56</v>
      </c>
      <c r="C19" s="25" t="s">
        <v>57</v>
      </c>
      <c r="D19" s="141">
        <v>36</v>
      </c>
      <c r="E19" s="142">
        <v>30</v>
      </c>
      <c r="F19" s="143">
        <v>0.83333333333333337</v>
      </c>
    </row>
    <row r="20" spans="1:6" ht="15.75" x14ac:dyDescent="0.25">
      <c r="A20" s="46">
        <v>17</v>
      </c>
      <c r="B20" s="27" t="s">
        <v>58</v>
      </c>
      <c r="C20" s="25" t="s">
        <v>59</v>
      </c>
      <c r="D20" s="141">
        <v>36</v>
      </c>
      <c r="E20" s="142">
        <v>30</v>
      </c>
      <c r="F20" s="143">
        <v>0.83333333333333337</v>
      </c>
    </row>
    <row r="21" spans="1:6" ht="15.75" x14ac:dyDescent="0.25">
      <c r="A21" s="46">
        <v>18</v>
      </c>
      <c r="B21" s="27" t="s">
        <v>60</v>
      </c>
      <c r="C21" s="25" t="s">
        <v>61</v>
      </c>
      <c r="D21" s="141">
        <v>36</v>
      </c>
      <c r="E21" s="142">
        <v>31</v>
      </c>
      <c r="F21" s="143">
        <v>0.86111111111111116</v>
      </c>
    </row>
    <row r="22" spans="1:6" ht="15.75" x14ac:dyDescent="0.25">
      <c r="A22" s="46">
        <v>19</v>
      </c>
      <c r="B22" s="27" t="s">
        <v>62</v>
      </c>
      <c r="C22" s="25" t="s">
        <v>63</v>
      </c>
      <c r="D22" s="141">
        <v>36</v>
      </c>
      <c r="E22" s="142">
        <v>33</v>
      </c>
      <c r="F22" s="143">
        <v>0.91666666666666663</v>
      </c>
    </row>
    <row r="23" spans="1:6" ht="16.5" thickBot="1" x14ac:dyDescent="0.3">
      <c r="A23" s="48">
        <v>20</v>
      </c>
      <c r="B23" s="28" t="s">
        <v>64</v>
      </c>
      <c r="C23" s="29" t="s">
        <v>65</v>
      </c>
      <c r="D23" s="144">
        <v>36</v>
      </c>
      <c r="E23" s="145">
        <v>28</v>
      </c>
      <c r="F23" s="146">
        <v>0.77777777777777779</v>
      </c>
    </row>
    <row r="24" spans="1:6" x14ac:dyDescent="0.2">
      <c r="A24" s="147"/>
      <c r="B24" s="147"/>
      <c r="C24" s="147"/>
      <c r="D24" s="148"/>
      <c r="E24" s="148"/>
      <c r="F24" s="148"/>
    </row>
    <row r="25" spans="1:6" ht="15.75" x14ac:dyDescent="0.25">
      <c r="A25" s="221" t="s">
        <v>71</v>
      </c>
      <c r="B25" s="221"/>
      <c r="C25" s="221"/>
      <c r="D25" s="148"/>
      <c r="E25" s="148"/>
      <c r="F25" s="148"/>
    </row>
    <row r="26" spans="1:6" ht="15.75" x14ac:dyDescent="0.25">
      <c r="A26" s="221" t="s">
        <v>72</v>
      </c>
      <c r="B26" s="221"/>
      <c r="C26" s="221"/>
      <c r="D26" s="148"/>
      <c r="E26" s="148"/>
      <c r="F26" s="148"/>
    </row>
  </sheetData>
  <mergeCells count="5">
    <mergeCell ref="A1:F1"/>
    <mergeCell ref="A25:C25"/>
    <mergeCell ref="A26:C26"/>
    <mergeCell ref="D2:F2"/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view="pageBreakPreview" topLeftCell="A7" zoomScaleSheetLayoutView="100" workbookViewId="0">
      <selection activeCell="F29" sqref="F29"/>
    </sheetView>
  </sheetViews>
  <sheetFormatPr defaultRowHeight="12.75" x14ac:dyDescent="0.2"/>
  <cols>
    <col min="3" max="3" width="22.140625" customWidth="1"/>
    <col min="6" max="6" width="26.7109375" customWidth="1"/>
  </cols>
  <sheetData>
    <row r="1" spans="1:40" ht="12.75" customHeight="1" x14ac:dyDescent="0.2">
      <c r="A1" s="277" t="s">
        <v>10</v>
      </c>
      <c r="B1" s="278"/>
      <c r="C1" s="278"/>
      <c r="D1" s="278"/>
      <c r="E1" s="278"/>
      <c r="F1" s="279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1:40" ht="12.75" customHeight="1" x14ac:dyDescent="0.2">
      <c r="A2" s="280"/>
      <c r="B2" s="281"/>
      <c r="C2" s="281"/>
      <c r="D2" s="281"/>
      <c r="E2" s="281"/>
      <c r="F2" s="282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</row>
    <row r="3" spans="1:40" ht="12.75" customHeight="1" thickBot="1" x14ac:dyDescent="0.25">
      <c r="A3" s="283"/>
      <c r="B3" s="284"/>
      <c r="C3" s="284"/>
      <c r="D3" s="284"/>
      <c r="E3" s="284"/>
      <c r="F3" s="2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</row>
    <row r="4" spans="1:40" ht="16.5" thickBot="1" x14ac:dyDescent="0.3">
      <c r="A4" s="286" t="s">
        <v>91</v>
      </c>
      <c r="B4" s="287"/>
      <c r="C4" s="287"/>
      <c r="D4" s="287"/>
      <c r="E4" s="287"/>
      <c r="F4" s="288"/>
      <c r="G4" s="186"/>
      <c r="H4" s="186"/>
      <c r="I4" s="186"/>
      <c r="J4" s="186"/>
      <c r="K4" s="186"/>
      <c r="L4" s="186"/>
      <c r="M4" s="224" t="s">
        <v>67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69</v>
      </c>
      <c r="AG4" s="223"/>
      <c r="AH4" s="223"/>
      <c r="AI4" s="223"/>
      <c r="AJ4" s="223"/>
      <c r="AK4" s="223"/>
      <c r="AL4" s="223"/>
      <c r="AM4" s="223"/>
      <c r="AN4" s="122"/>
    </row>
    <row r="5" spans="1:40" ht="16.5" thickBot="1" x14ac:dyDescent="0.3">
      <c r="D5" s="274" t="s">
        <v>89</v>
      </c>
      <c r="E5" s="275"/>
      <c r="F5" s="276"/>
    </row>
    <row r="6" spans="1:40" ht="16.5" thickBot="1" x14ac:dyDescent="0.25">
      <c r="A6" s="165" t="s">
        <v>0</v>
      </c>
      <c r="B6" s="166" t="s">
        <v>1</v>
      </c>
      <c r="C6" s="166" t="s">
        <v>2</v>
      </c>
      <c r="D6" s="173" t="s">
        <v>16</v>
      </c>
      <c r="E6" s="174" t="s">
        <v>17</v>
      </c>
      <c r="F6" s="175" t="s">
        <v>18</v>
      </c>
    </row>
    <row r="7" spans="1:40" ht="15.75" x14ac:dyDescent="0.25">
      <c r="A7" s="61">
        <v>1</v>
      </c>
      <c r="B7" s="24" t="s">
        <v>26</v>
      </c>
      <c r="C7" s="62" t="s">
        <v>27</v>
      </c>
      <c r="D7" s="176">
        <v>46</v>
      </c>
      <c r="E7" s="177">
        <v>44</v>
      </c>
      <c r="F7" s="178">
        <v>0.95652173913043481</v>
      </c>
    </row>
    <row r="8" spans="1:40" ht="15.75" x14ac:dyDescent="0.25">
      <c r="A8" s="46">
        <v>2</v>
      </c>
      <c r="B8" s="26" t="s">
        <v>28</v>
      </c>
      <c r="C8" s="25" t="s">
        <v>29</v>
      </c>
      <c r="D8" s="179">
        <v>46</v>
      </c>
      <c r="E8" s="180">
        <v>42</v>
      </c>
      <c r="F8" s="181">
        <v>0.91304347826086951</v>
      </c>
    </row>
    <row r="9" spans="1:40" ht="15.75" x14ac:dyDescent="0.25">
      <c r="A9" s="46">
        <v>3</v>
      </c>
      <c r="B9" s="27" t="s">
        <v>30</v>
      </c>
      <c r="C9" s="25" t="s">
        <v>31</v>
      </c>
      <c r="D9" s="179">
        <v>46</v>
      </c>
      <c r="E9" s="180">
        <v>46</v>
      </c>
      <c r="F9" s="181">
        <v>1</v>
      </c>
    </row>
    <row r="10" spans="1:40" ht="15.75" x14ac:dyDescent="0.25">
      <c r="A10" s="46">
        <v>4</v>
      </c>
      <c r="B10" s="27" t="s">
        <v>32</v>
      </c>
      <c r="C10" s="25" t="s">
        <v>33</v>
      </c>
      <c r="D10" s="179">
        <v>46</v>
      </c>
      <c r="E10" s="180">
        <v>41</v>
      </c>
      <c r="F10" s="181">
        <v>0.89130434782608692</v>
      </c>
    </row>
    <row r="11" spans="1:40" ht="15.75" x14ac:dyDescent="0.25">
      <c r="A11" s="46">
        <v>5</v>
      </c>
      <c r="B11" s="26" t="s">
        <v>34</v>
      </c>
      <c r="C11" s="25" t="s">
        <v>35</v>
      </c>
      <c r="D11" s="179">
        <v>46</v>
      </c>
      <c r="E11" s="180">
        <v>41</v>
      </c>
      <c r="F11" s="181">
        <v>0.89130434782608692</v>
      </c>
    </row>
    <row r="12" spans="1:40" ht="15.75" x14ac:dyDescent="0.25">
      <c r="A12" s="46">
        <v>6</v>
      </c>
      <c r="B12" s="27" t="s">
        <v>36</v>
      </c>
      <c r="C12" s="25" t="s">
        <v>37</v>
      </c>
      <c r="D12" s="179">
        <v>46</v>
      </c>
      <c r="E12" s="180">
        <v>40</v>
      </c>
      <c r="F12" s="181">
        <v>0.86956521739130432</v>
      </c>
    </row>
    <row r="13" spans="1:40" ht="15.75" x14ac:dyDescent="0.25">
      <c r="A13" s="46">
        <v>7</v>
      </c>
      <c r="B13" s="27" t="s">
        <v>38</v>
      </c>
      <c r="C13" s="25" t="s">
        <v>39</v>
      </c>
      <c r="D13" s="179">
        <v>46</v>
      </c>
      <c r="E13" s="180">
        <v>41</v>
      </c>
      <c r="F13" s="181">
        <v>0.89130434782608692</v>
      </c>
    </row>
    <row r="14" spans="1:40" ht="15.75" x14ac:dyDescent="0.25">
      <c r="A14" s="46">
        <v>8</v>
      </c>
      <c r="B14" s="27" t="s">
        <v>40</v>
      </c>
      <c r="C14" s="25" t="s">
        <v>41</v>
      </c>
      <c r="D14" s="179">
        <v>46</v>
      </c>
      <c r="E14" s="180">
        <v>39</v>
      </c>
      <c r="F14" s="181">
        <v>0.84782608695652173</v>
      </c>
    </row>
    <row r="15" spans="1:40" ht="15.75" x14ac:dyDescent="0.25">
      <c r="A15" s="46">
        <v>9</v>
      </c>
      <c r="B15" s="27" t="s">
        <v>42</v>
      </c>
      <c r="C15" s="25" t="s">
        <v>43</v>
      </c>
      <c r="D15" s="179">
        <v>46</v>
      </c>
      <c r="E15" s="180">
        <v>45</v>
      </c>
      <c r="F15" s="181">
        <v>0.97826086956521741</v>
      </c>
    </row>
    <row r="16" spans="1:40" ht="15.75" x14ac:dyDescent="0.25">
      <c r="A16" s="46">
        <v>10</v>
      </c>
      <c r="B16" s="26" t="s">
        <v>44</v>
      </c>
      <c r="C16" s="25" t="s">
        <v>45</v>
      </c>
      <c r="D16" s="179">
        <v>46</v>
      </c>
      <c r="E16" s="180">
        <v>46</v>
      </c>
      <c r="F16" s="181">
        <v>1</v>
      </c>
    </row>
    <row r="17" spans="1:6" ht="15.75" x14ac:dyDescent="0.25">
      <c r="A17" s="46">
        <v>11</v>
      </c>
      <c r="B17" s="27" t="s">
        <v>46</v>
      </c>
      <c r="C17" s="25" t="s">
        <v>47</v>
      </c>
      <c r="D17" s="179">
        <v>46</v>
      </c>
      <c r="E17" s="180">
        <v>42</v>
      </c>
      <c r="F17" s="181">
        <v>0.91304347826086951</v>
      </c>
    </row>
    <row r="18" spans="1:6" ht="15.75" x14ac:dyDescent="0.25">
      <c r="A18" s="46">
        <v>12</v>
      </c>
      <c r="B18" s="27" t="s">
        <v>48</v>
      </c>
      <c r="C18" s="25" t="s">
        <v>49</v>
      </c>
      <c r="D18" s="179">
        <v>46</v>
      </c>
      <c r="E18" s="180">
        <v>39</v>
      </c>
      <c r="F18" s="181">
        <v>0.84782608695652173</v>
      </c>
    </row>
    <row r="19" spans="1:6" ht="15.75" x14ac:dyDescent="0.25">
      <c r="A19" s="46">
        <v>13</v>
      </c>
      <c r="B19" s="27" t="s">
        <v>50</v>
      </c>
      <c r="C19" s="25" t="s">
        <v>51</v>
      </c>
      <c r="D19" s="179">
        <v>46</v>
      </c>
      <c r="E19" s="180">
        <v>41</v>
      </c>
      <c r="F19" s="181">
        <v>0.89130434782608692</v>
      </c>
    </row>
    <row r="20" spans="1:6" ht="15.75" x14ac:dyDescent="0.25">
      <c r="A20" s="46">
        <v>14</v>
      </c>
      <c r="B20" s="27" t="s">
        <v>52</v>
      </c>
      <c r="C20" s="25" t="s">
        <v>53</v>
      </c>
      <c r="D20" s="179">
        <v>46</v>
      </c>
      <c r="E20" s="180">
        <v>39</v>
      </c>
      <c r="F20" s="181">
        <v>0.84782608695652173</v>
      </c>
    </row>
    <row r="21" spans="1:6" ht="15.75" x14ac:dyDescent="0.25">
      <c r="A21" s="46">
        <v>15</v>
      </c>
      <c r="B21" s="27" t="s">
        <v>54</v>
      </c>
      <c r="C21" s="25" t="s">
        <v>55</v>
      </c>
      <c r="D21" s="179">
        <v>46</v>
      </c>
      <c r="E21" s="180">
        <v>40</v>
      </c>
      <c r="F21" s="181">
        <v>0.86956521739130432</v>
      </c>
    </row>
    <row r="22" spans="1:6" ht="15.75" x14ac:dyDescent="0.25">
      <c r="A22" s="46">
        <v>16</v>
      </c>
      <c r="B22" s="26" t="s">
        <v>56</v>
      </c>
      <c r="C22" s="25" t="s">
        <v>57</v>
      </c>
      <c r="D22" s="179">
        <v>46</v>
      </c>
      <c r="E22" s="180">
        <v>38</v>
      </c>
      <c r="F22" s="181">
        <v>0.82608695652173914</v>
      </c>
    </row>
    <row r="23" spans="1:6" ht="15.75" x14ac:dyDescent="0.25">
      <c r="A23" s="46">
        <v>17</v>
      </c>
      <c r="B23" s="27" t="s">
        <v>58</v>
      </c>
      <c r="C23" s="25" t="s">
        <v>59</v>
      </c>
      <c r="D23" s="179">
        <v>46</v>
      </c>
      <c r="E23" s="180">
        <v>38</v>
      </c>
      <c r="F23" s="181">
        <v>0.82608695652173914</v>
      </c>
    </row>
    <row r="24" spans="1:6" ht="15.75" x14ac:dyDescent="0.25">
      <c r="A24" s="46">
        <v>18</v>
      </c>
      <c r="B24" s="27" t="s">
        <v>60</v>
      </c>
      <c r="C24" s="25" t="s">
        <v>61</v>
      </c>
      <c r="D24" s="179">
        <v>46</v>
      </c>
      <c r="E24" s="180">
        <v>38</v>
      </c>
      <c r="F24" s="181">
        <v>0.82608695652173914</v>
      </c>
    </row>
    <row r="25" spans="1:6" ht="15.75" x14ac:dyDescent="0.25">
      <c r="A25" s="46">
        <v>19</v>
      </c>
      <c r="B25" s="27" t="s">
        <v>62</v>
      </c>
      <c r="C25" s="25" t="s">
        <v>63</v>
      </c>
      <c r="D25" s="179">
        <v>46</v>
      </c>
      <c r="E25" s="180">
        <v>42</v>
      </c>
      <c r="F25" s="181">
        <v>0.91304347826086951</v>
      </c>
    </row>
    <row r="26" spans="1:6" ht="16.5" thickBot="1" x14ac:dyDescent="0.3">
      <c r="A26" s="48">
        <v>20</v>
      </c>
      <c r="B26" s="28" t="s">
        <v>64</v>
      </c>
      <c r="C26" s="29" t="s">
        <v>65</v>
      </c>
      <c r="D26" s="182">
        <v>46</v>
      </c>
      <c r="E26" s="183">
        <v>39</v>
      </c>
      <c r="F26" s="184">
        <v>0.84782608695652173</v>
      </c>
    </row>
    <row r="29" spans="1:6" x14ac:dyDescent="0.2">
      <c r="A29" s="187" t="s">
        <v>90</v>
      </c>
    </row>
  </sheetData>
  <mergeCells count="5">
    <mergeCell ref="D5:F5"/>
    <mergeCell ref="A1:F3"/>
    <mergeCell ref="A4:F4"/>
    <mergeCell ref="M4:AE4"/>
    <mergeCell ref="AF4:AM4"/>
  </mergeCells>
  <pageMargins left="0.7" right="0.7" top="0.75" bottom="0.75" header="0.3" footer="0.3"/>
  <pageSetup orientation="portrait" r:id="rId1"/>
  <colBreaks count="1" manualBreakCount="1">
    <brk id="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SEP'13</vt:lpstr>
      <vt:lpstr>OCT'13</vt:lpstr>
      <vt:lpstr>NOV'13</vt:lpstr>
      <vt:lpstr>DEC'13</vt:lpstr>
      <vt:lpstr>JAN'14</vt:lpstr>
      <vt:lpstr>TOTAL</vt:lpstr>
      <vt:lpstr>TO ADMIN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Jalil Ahmed</cp:lastModifiedBy>
  <cp:lastPrinted>2013-09-30T06:33:55Z</cp:lastPrinted>
  <dcterms:created xsi:type="dcterms:W3CDTF">2010-11-08T20:41:32Z</dcterms:created>
  <dcterms:modified xsi:type="dcterms:W3CDTF">2014-01-02T18:30:35Z</dcterms:modified>
</cp:coreProperties>
</file>